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73431\Desktop\"/>
    </mc:Choice>
  </mc:AlternateContent>
  <bookViews>
    <workbookView xWindow="0" yWindow="0" windowWidth="28800" windowHeight="11865" firstSheet="1" activeTab="1"/>
  </bookViews>
  <sheets>
    <sheet name="様式（現場閉所）２" sheetId="3" state="hidden" r:id="rId1"/>
    <sheet name="作成例" sheetId="10" r:id="rId2"/>
    <sheet name="様式（現場閉所）" sheetId="9" r:id="rId3"/>
    <sheet name="様式（交替制）" sheetId="8" state="hidden" r:id="rId4"/>
    <sheet name="DAY" sheetId="4" state="hidden" r:id="rId5"/>
    <sheet name="HOL（2027年まで）" sheetId="6" state="hidden" r:id="rId6"/>
  </sheets>
  <definedNames>
    <definedName name="_xlnm._FilterDatabase" localSheetId="4" hidden="1">DAY!$A$1:$E$744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DAY!$A$1:$E$1126</definedName>
    <definedName name="_xlnm.Print_Area" localSheetId="1">作成例!$A$1:$L$54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35" i="8" l="1"/>
  <c r="AN335" i="8"/>
  <c r="AO333" i="8"/>
  <c r="AN333" i="8"/>
  <c r="AO331" i="8"/>
  <c r="AN331" i="8"/>
  <c r="AO329" i="8"/>
  <c r="AN329" i="8"/>
  <c r="AO327" i="8"/>
  <c r="AN327" i="8"/>
  <c r="AO325" i="8"/>
  <c r="AN325" i="8"/>
  <c r="AO319" i="8"/>
  <c r="AN319" i="8"/>
  <c r="AO317" i="8"/>
  <c r="AN317" i="8"/>
  <c r="AO315" i="8"/>
  <c r="AN315" i="8"/>
  <c r="AO313" i="8"/>
  <c r="AN313" i="8"/>
  <c r="AO311" i="8"/>
  <c r="AN311" i="8"/>
  <c r="AO309" i="8"/>
  <c r="AN309" i="8"/>
  <c r="AO303" i="8"/>
  <c r="AN303" i="8"/>
  <c r="AO301" i="8"/>
  <c r="AN301" i="8"/>
  <c r="AO299" i="8"/>
  <c r="AN299" i="8"/>
  <c r="AO297" i="8"/>
  <c r="AN297" i="8"/>
  <c r="AO295" i="8"/>
  <c r="AN295" i="8"/>
  <c r="AO293" i="8"/>
  <c r="AN293" i="8"/>
  <c r="AO287" i="8"/>
  <c r="AN287" i="8"/>
  <c r="AO285" i="8"/>
  <c r="AN285" i="8"/>
  <c r="AO283" i="8"/>
  <c r="AN283" i="8"/>
  <c r="AO281" i="8"/>
  <c r="AN281" i="8"/>
  <c r="AO279" i="8"/>
  <c r="AN279" i="8"/>
  <c r="AO277" i="8"/>
  <c r="AN277" i="8"/>
  <c r="AO271" i="8"/>
  <c r="AN271" i="8"/>
  <c r="AO269" i="8"/>
  <c r="AN269" i="8"/>
  <c r="AO267" i="8"/>
  <c r="AN267" i="8"/>
  <c r="AO265" i="8"/>
  <c r="AN265" i="8"/>
  <c r="AO263" i="8"/>
  <c r="AN263" i="8"/>
  <c r="AO261" i="8"/>
  <c r="AN261" i="8"/>
  <c r="AO255" i="8"/>
  <c r="AN255" i="8"/>
  <c r="AO253" i="8"/>
  <c r="AN253" i="8"/>
  <c r="AO251" i="8"/>
  <c r="AN251" i="8"/>
  <c r="AO249" i="8"/>
  <c r="AN249" i="8"/>
  <c r="AO247" i="8"/>
  <c r="AN247" i="8"/>
  <c r="AO245" i="8"/>
  <c r="AN245" i="8"/>
  <c r="AO239" i="8"/>
  <c r="AN239" i="8"/>
  <c r="AO237" i="8"/>
  <c r="AN237" i="8"/>
  <c r="AO235" i="8"/>
  <c r="AN235" i="8"/>
  <c r="AO233" i="8"/>
  <c r="AN233" i="8"/>
  <c r="AO231" i="8"/>
  <c r="AN231" i="8"/>
  <c r="AO229" i="8"/>
  <c r="AN229" i="8"/>
  <c r="AO223" i="8"/>
  <c r="AN223" i="8"/>
  <c r="AO221" i="8"/>
  <c r="AN221" i="8"/>
  <c r="AO219" i="8"/>
  <c r="AN219" i="8"/>
  <c r="AO217" i="8"/>
  <c r="AN217" i="8"/>
  <c r="AO215" i="8"/>
  <c r="AN215" i="8"/>
  <c r="AO213" i="8"/>
  <c r="AN213" i="8"/>
  <c r="AO207" i="8"/>
  <c r="AN207" i="8"/>
  <c r="AO205" i="8"/>
  <c r="AN205" i="8"/>
  <c r="AO203" i="8"/>
  <c r="AN203" i="8"/>
  <c r="AO201" i="8"/>
  <c r="AN201" i="8"/>
  <c r="AO199" i="8"/>
  <c r="AN199" i="8"/>
  <c r="AO197" i="8"/>
  <c r="AN197" i="8"/>
  <c r="AO191" i="8"/>
  <c r="AN191" i="8"/>
  <c r="AO189" i="8"/>
  <c r="AN189" i="8"/>
  <c r="AO187" i="8"/>
  <c r="AN187" i="8"/>
  <c r="AO185" i="8"/>
  <c r="AN185" i="8"/>
  <c r="AO183" i="8"/>
  <c r="AN183" i="8"/>
  <c r="AO181" i="8"/>
  <c r="AN181" i="8"/>
  <c r="AO175" i="8"/>
  <c r="AN175" i="8"/>
  <c r="AO173" i="8"/>
  <c r="AN173" i="8"/>
  <c r="AO171" i="8"/>
  <c r="AN171" i="8"/>
  <c r="AO169" i="8"/>
  <c r="AN169" i="8"/>
  <c r="AO167" i="8"/>
  <c r="AN167" i="8"/>
  <c r="AO165" i="8"/>
  <c r="AN165" i="8"/>
  <c r="AO159" i="8"/>
  <c r="AN159" i="8"/>
  <c r="AO157" i="8"/>
  <c r="AN157" i="8"/>
  <c r="AO155" i="8"/>
  <c r="AN155" i="8"/>
  <c r="AO153" i="8"/>
  <c r="AN153" i="8"/>
  <c r="AO151" i="8"/>
  <c r="AN151" i="8"/>
  <c r="AO149" i="8"/>
  <c r="AN149" i="8"/>
  <c r="AO143" i="8"/>
  <c r="AN143" i="8"/>
  <c r="AO141" i="8"/>
  <c r="AN141" i="8"/>
  <c r="AO139" i="8"/>
  <c r="AN139" i="8"/>
  <c r="AO137" i="8"/>
  <c r="AN137" i="8"/>
  <c r="AO135" i="8"/>
  <c r="AN135" i="8"/>
  <c r="AO133" i="8"/>
  <c r="AN133" i="8"/>
  <c r="AO127" i="8"/>
  <c r="AN127" i="8"/>
  <c r="AO125" i="8"/>
  <c r="AN125" i="8"/>
  <c r="AO123" i="8"/>
  <c r="AN123" i="8"/>
  <c r="AO121" i="8"/>
  <c r="AN121" i="8"/>
  <c r="AO119" i="8"/>
  <c r="AN119" i="8"/>
  <c r="AO117" i="8"/>
  <c r="AN117" i="8"/>
  <c r="AO111" i="8"/>
  <c r="AN111" i="8"/>
  <c r="AO109" i="8"/>
  <c r="AN109" i="8"/>
  <c r="AO107" i="8"/>
  <c r="AN107" i="8"/>
  <c r="AO105" i="8"/>
  <c r="AN105" i="8"/>
  <c r="AO103" i="8"/>
  <c r="AN103" i="8"/>
  <c r="AO101" i="8"/>
  <c r="AN101" i="8"/>
  <c r="AO95" i="8"/>
  <c r="AN95" i="8"/>
  <c r="AO93" i="8"/>
  <c r="AN93" i="8"/>
  <c r="AO91" i="8"/>
  <c r="AN91" i="8"/>
  <c r="AO89" i="8"/>
  <c r="AN89" i="8"/>
  <c r="AO87" i="8"/>
  <c r="AN87" i="8"/>
  <c r="AO85" i="8"/>
  <c r="AN85" i="8"/>
  <c r="AO79" i="8"/>
  <c r="AN79" i="8"/>
  <c r="AO77" i="8"/>
  <c r="AN77" i="8"/>
  <c r="AO75" i="8"/>
  <c r="AN75" i="8"/>
  <c r="AO73" i="8"/>
  <c r="AN73" i="8"/>
  <c r="AO71" i="8"/>
  <c r="AN71" i="8"/>
  <c r="AO69" i="8"/>
  <c r="AN69" i="8"/>
  <c r="AO63" i="8"/>
  <c r="AN63" i="8"/>
  <c r="AO61" i="8"/>
  <c r="AN61" i="8"/>
  <c r="AO59" i="8"/>
  <c r="AN59" i="8"/>
  <c r="AO57" i="8"/>
  <c r="AN57" i="8"/>
  <c r="AO55" i="8"/>
  <c r="AN55" i="8"/>
  <c r="AO53" i="8"/>
  <c r="AN53" i="8"/>
  <c r="AO47" i="8"/>
  <c r="AN47" i="8"/>
  <c r="AO45" i="8"/>
  <c r="AN45" i="8"/>
  <c r="AO43" i="8"/>
  <c r="AN43" i="8"/>
  <c r="AO41" i="8"/>
  <c r="AN41" i="8"/>
  <c r="AO39" i="8"/>
  <c r="AN39" i="8"/>
  <c r="AO37" i="8"/>
  <c r="AN37" i="8"/>
  <c r="AO31" i="8"/>
  <c r="AN31" i="8"/>
  <c r="AO29" i="8"/>
  <c r="AN29" i="8"/>
  <c r="AO27" i="8"/>
  <c r="AN27" i="8"/>
  <c r="AO25" i="8"/>
  <c r="AN25" i="8"/>
  <c r="AN135" i="9"/>
  <c r="AM135" i="9"/>
  <c r="AN129" i="9"/>
  <c r="AM129" i="9"/>
  <c r="AN123" i="9"/>
  <c r="AM123" i="9"/>
  <c r="AN117" i="9"/>
  <c r="AM117" i="9"/>
  <c r="AN111" i="9"/>
  <c r="AM111" i="9"/>
  <c r="AN105" i="9"/>
  <c r="AM105" i="9"/>
  <c r="AN99" i="9"/>
  <c r="AM99" i="9"/>
  <c r="AN93" i="9"/>
  <c r="AM93" i="9"/>
  <c r="AN87" i="9"/>
  <c r="AM87" i="9"/>
  <c r="AN81" i="9"/>
  <c r="AM81" i="9"/>
  <c r="AN75" i="9"/>
  <c r="AM75" i="9"/>
  <c r="AN69" i="9"/>
  <c r="AM69" i="9"/>
  <c r="AN63" i="9"/>
  <c r="AM63" i="9"/>
  <c r="AN57" i="9"/>
  <c r="AM57" i="9"/>
  <c r="AN51" i="9"/>
  <c r="AM51" i="9"/>
  <c r="AN45" i="9"/>
  <c r="AM45" i="9"/>
  <c r="AN39" i="9"/>
  <c r="AM39" i="9"/>
  <c r="AN33" i="9"/>
  <c r="AM33" i="9"/>
  <c r="AN27" i="9"/>
  <c r="AM27" i="9"/>
  <c r="AN21" i="8"/>
  <c r="AO21" i="8"/>
  <c r="AN23" i="8"/>
  <c r="AO23" i="8"/>
  <c r="AF22" i="8" l="1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H46" i="8"/>
  <c r="AE38" i="9"/>
  <c r="AA345" i="8"/>
  <c r="O345" i="8"/>
  <c r="C345" i="8"/>
  <c r="AA337" i="8"/>
  <c r="O337" i="8"/>
  <c r="C337" i="8"/>
  <c r="B334" i="8"/>
  <c r="B332" i="8"/>
  <c r="B330" i="8"/>
  <c r="B328" i="8"/>
  <c r="B326" i="8"/>
  <c r="B324" i="8"/>
  <c r="B318" i="8"/>
  <c r="B316" i="8"/>
  <c r="B314" i="8"/>
  <c r="B312" i="8"/>
  <c r="B310" i="8"/>
  <c r="B308" i="8"/>
  <c r="B302" i="8"/>
  <c r="B300" i="8"/>
  <c r="B298" i="8"/>
  <c r="B296" i="8"/>
  <c r="B294" i="8"/>
  <c r="B292" i="8"/>
  <c r="B286" i="8"/>
  <c r="B284" i="8"/>
  <c r="B282" i="8"/>
  <c r="B280" i="8"/>
  <c r="B278" i="8"/>
  <c r="B276" i="8"/>
  <c r="B270" i="8"/>
  <c r="B268" i="8"/>
  <c r="B266" i="8"/>
  <c r="B264" i="8"/>
  <c r="B262" i="8"/>
  <c r="B260" i="8"/>
  <c r="B254" i="8"/>
  <c r="B252" i="8"/>
  <c r="B250" i="8"/>
  <c r="B248" i="8"/>
  <c r="B246" i="8"/>
  <c r="B244" i="8"/>
  <c r="B238" i="8"/>
  <c r="B236" i="8"/>
  <c r="B234" i="8"/>
  <c r="B232" i="8"/>
  <c r="B230" i="8"/>
  <c r="B228" i="8"/>
  <c r="B222" i="8"/>
  <c r="B220" i="8"/>
  <c r="B218" i="8"/>
  <c r="B216" i="8"/>
  <c r="B214" i="8"/>
  <c r="B212" i="8"/>
  <c r="B206" i="8"/>
  <c r="B204" i="8"/>
  <c r="B202" i="8"/>
  <c r="B200" i="8"/>
  <c r="B198" i="8"/>
  <c r="B196" i="8"/>
  <c r="B190" i="8"/>
  <c r="B188" i="8"/>
  <c r="B186" i="8"/>
  <c r="B184" i="8"/>
  <c r="B182" i="8"/>
  <c r="B180" i="8"/>
  <c r="B174" i="8"/>
  <c r="B172" i="8"/>
  <c r="B170" i="8"/>
  <c r="B168" i="8"/>
  <c r="B166" i="8"/>
  <c r="B164" i="8"/>
  <c r="B158" i="8"/>
  <c r="B156" i="8"/>
  <c r="B154" i="8"/>
  <c r="B152" i="8"/>
  <c r="B150" i="8"/>
  <c r="B148" i="8"/>
  <c r="B142" i="8"/>
  <c r="B140" i="8"/>
  <c r="B138" i="8"/>
  <c r="B136" i="8"/>
  <c r="B134" i="8"/>
  <c r="B132" i="8"/>
  <c r="B126" i="8"/>
  <c r="B124" i="8"/>
  <c r="B122" i="8"/>
  <c r="B120" i="8"/>
  <c r="B118" i="8"/>
  <c r="B116" i="8"/>
  <c r="B110" i="8"/>
  <c r="B108" i="8"/>
  <c r="B106" i="8"/>
  <c r="B104" i="8"/>
  <c r="B102" i="8"/>
  <c r="B100" i="8"/>
  <c r="B94" i="8"/>
  <c r="B92" i="8"/>
  <c r="B90" i="8"/>
  <c r="B88" i="8"/>
  <c r="B86" i="8"/>
  <c r="B84" i="8"/>
  <c r="B78" i="8"/>
  <c r="B76" i="8"/>
  <c r="B74" i="8"/>
  <c r="B72" i="8"/>
  <c r="B70" i="8"/>
  <c r="B68" i="8"/>
  <c r="B52" i="8"/>
  <c r="B62" i="8"/>
  <c r="B60" i="8"/>
  <c r="B58" i="8"/>
  <c r="B56" i="8"/>
  <c r="B54" i="8"/>
  <c r="B46" i="8"/>
  <c r="B44" i="8"/>
  <c r="B42" i="8"/>
  <c r="B40" i="8"/>
  <c r="B38" i="8"/>
  <c r="B36" i="8"/>
  <c r="AJ332" i="8"/>
  <c r="AI332" i="8"/>
  <c r="AG332" i="8"/>
  <c r="AF332" i="8"/>
  <c r="AJ330" i="8"/>
  <c r="AI330" i="8"/>
  <c r="AG330" i="8"/>
  <c r="AF330" i="8"/>
  <c r="AJ328" i="8"/>
  <c r="AI328" i="8"/>
  <c r="AG328" i="8"/>
  <c r="AF328" i="8"/>
  <c r="AJ326" i="8"/>
  <c r="AI326" i="8"/>
  <c r="AG326" i="8"/>
  <c r="AF326" i="8"/>
  <c r="AJ324" i="8"/>
  <c r="AI324" i="8"/>
  <c r="AG324" i="8"/>
  <c r="AF324" i="8"/>
  <c r="AJ316" i="8"/>
  <c r="AI316" i="8"/>
  <c r="AG316" i="8"/>
  <c r="AF316" i="8"/>
  <c r="AJ314" i="8"/>
  <c r="AI314" i="8"/>
  <c r="AG314" i="8"/>
  <c r="AF314" i="8"/>
  <c r="AJ312" i="8"/>
  <c r="AI312" i="8"/>
  <c r="AG312" i="8"/>
  <c r="AF312" i="8"/>
  <c r="AJ310" i="8"/>
  <c r="AI310" i="8"/>
  <c r="AG310" i="8"/>
  <c r="AF310" i="8"/>
  <c r="AJ308" i="8"/>
  <c r="AI308" i="8"/>
  <c r="AG308" i="8"/>
  <c r="AF308" i="8"/>
  <c r="AJ300" i="8"/>
  <c r="AI300" i="8"/>
  <c r="AG300" i="8"/>
  <c r="AF300" i="8"/>
  <c r="AJ298" i="8"/>
  <c r="AI298" i="8"/>
  <c r="AG298" i="8"/>
  <c r="AF298" i="8"/>
  <c r="AJ296" i="8"/>
  <c r="AI296" i="8"/>
  <c r="AG296" i="8"/>
  <c r="AF296" i="8"/>
  <c r="AJ294" i="8"/>
  <c r="AI294" i="8"/>
  <c r="AG294" i="8"/>
  <c r="AF294" i="8"/>
  <c r="AJ292" i="8"/>
  <c r="AI292" i="8"/>
  <c r="AG292" i="8"/>
  <c r="AF292" i="8"/>
  <c r="AJ284" i="8"/>
  <c r="AI284" i="8"/>
  <c r="AG284" i="8"/>
  <c r="AF284" i="8"/>
  <c r="AJ282" i="8"/>
  <c r="AI282" i="8"/>
  <c r="AG282" i="8"/>
  <c r="AF282" i="8"/>
  <c r="AJ280" i="8"/>
  <c r="AI280" i="8"/>
  <c r="AG280" i="8"/>
  <c r="AF280" i="8"/>
  <c r="AJ278" i="8"/>
  <c r="AI278" i="8"/>
  <c r="AG278" i="8"/>
  <c r="AF278" i="8"/>
  <c r="AJ276" i="8"/>
  <c r="AI276" i="8"/>
  <c r="AG276" i="8"/>
  <c r="AF276" i="8"/>
  <c r="AJ268" i="8"/>
  <c r="AI268" i="8"/>
  <c r="AG268" i="8"/>
  <c r="AF268" i="8"/>
  <c r="AJ266" i="8"/>
  <c r="AI266" i="8"/>
  <c r="AG266" i="8"/>
  <c r="AF266" i="8"/>
  <c r="AJ264" i="8"/>
  <c r="AI264" i="8"/>
  <c r="AG264" i="8"/>
  <c r="AF264" i="8"/>
  <c r="AJ262" i="8"/>
  <c r="AI262" i="8"/>
  <c r="AG262" i="8"/>
  <c r="AF262" i="8"/>
  <c r="AJ260" i="8"/>
  <c r="AI260" i="8"/>
  <c r="AG260" i="8"/>
  <c r="AF260" i="8"/>
  <c r="AJ252" i="8"/>
  <c r="AI252" i="8"/>
  <c r="AG252" i="8"/>
  <c r="AF252" i="8"/>
  <c r="AJ250" i="8"/>
  <c r="AI250" i="8"/>
  <c r="AG250" i="8"/>
  <c r="AF250" i="8"/>
  <c r="AJ248" i="8"/>
  <c r="AI248" i="8"/>
  <c r="AG248" i="8"/>
  <c r="AF248" i="8"/>
  <c r="AJ246" i="8"/>
  <c r="AI246" i="8"/>
  <c r="AG246" i="8"/>
  <c r="AF246" i="8"/>
  <c r="AJ244" i="8"/>
  <c r="AI244" i="8"/>
  <c r="AG244" i="8"/>
  <c r="AF244" i="8"/>
  <c r="AJ236" i="8"/>
  <c r="AI236" i="8"/>
  <c r="AG236" i="8"/>
  <c r="AF236" i="8"/>
  <c r="AJ234" i="8"/>
  <c r="AI234" i="8"/>
  <c r="AG234" i="8"/>
  <c r="AF234" i="8"/>
  <c r="AJ232" i="8"/>
  <c r="AI232" i="8"/>
  <c r="AG232" i="8"/>
  <c r="AF232" i="8"/>
  <c r="AJ230" i="8"/>
  <c r="AI230" i="8"/>
  <c r="AG230" i="8"/>
  <c r="AF230" i="8"/>
  <c r="AJ228" i="8"/>
  <c r="AI228" i="8"/>
  <c r="AG228" i="8"/>
  <c r="AF228" i="8"/>
  <c r="AJ220" i="8"/>
  <c r="AI220" i="8"/>
  <c r="AG220" i="8"/>
  <c r="AF220" i="8"/>
  <c r="AJ218" i="8"/>
  <c r="AI218" i="8"/>
  <c r="AG218" i="8"/>
  <c r="AF218" i="8"/>
  <c r="AJ216" i="8"/>
  <c r="AI216" i="8"/>
  <c r="AG216" i="8"/>
  <c r="AF216" i="8"/>
  <c r="AJ214" i="8"/>
  <c r="AI214" i="8"/>
  <c r="AG214" i="8"/>
  <c r="AF214" i="8"/>
  <c r="AJ212" i="8"/>
  <c r="AI212" i="8"/>
  <c r="AG212" i="8"/>
  <c r="AF212" i="8"/>
  <c r="AJ204" i="8"/>
  <c r="AI204" i="8"/>
  <c r="AG204" i="8"/>
  <c r="AF204" i="8"/>
  <c r="AJ202" i="8"/>
  <c r="AI202" i="8"/>
  <c r="AG202" i="8"/>
  <c r="AF202" i="8"/>
  <c r="AJ200" i="8"/>
  <c r="AI200" i="8"/>
  <c r="AG200" i="8"/>
  <c r="AF200" i="8"/>
  <c r="AJ198" i="8"/>
  <c r="AI198" i="8"/>
  <c r="AG198" i="8"/>
  <c r="AF198" i="8"/>
  <c r="AJ196" i="8"/>
  <c r="AI196" i="8"/>
  <c r="AG196" i="8"/>
  <c r="AF196" i="8"/>
  <c r="AJ188" i="8"/>
  <c r="AI188" i="8"/>
  <c r="AG188" i="8"/>
  <c r="AF188" i="8"/>
  <c r="AJ186" i="8"/>
  <c r="AI186" i="8"/>
  <c r="AG186" i="8"/>
  <c r="AF186" i="8"/>
  <c r="AJ184" i="8"/>
  <c r="AI184" i="8"/>
  <c r="AG184" i="8"/>
  <c r="AF184" i="8"/>
  <c r="AJ182" i="8"/>
  <c r="AI182" i="8"/>
  <c r="AG182" i="8"/>
  <c r="AF182" i="8"/>
  <c r="AJ180" i="8"/>
  <c r="AI180" i="8"/>
  <c r="AG180" i="8"/>
  <c r="AF180" i="8"/>
  <c r="AJ172" i="8"/>
  <c r="AI172" i="8"/>
  <c r="AG172" i="8"/>
  <c r="AF172" i="8"/>
  <c r="AJ170" i="8"/>
  <c r="AI170" i="8"/>
  <c r="AG170" i="8"/>
  <c r="AF170" i="8"/>
  <c r="AJ168" i="8"/>
  <c r="AI168" i="8"/>
  <c r="AG168" i="8"/>
  <c r="AF168" i="8"/>
  <c r="AJ166" i="8"/>
  <c r="AI166" i="8"/>
  <c r="AG166" i="8"/>
  <c r="AF166" i="8"/>
  <c r="AJ164" i="8"/>
  <c r="AI164" i="8"/>
  <c r="AG164" i="8"/>
  <c r="AF164" i="8"/>
  <c r="AJ156" i="8"/>
  <c r="AI156" i="8"/>
  <c r="AG156" i="8"/>
  <c r="AF156" i="8"/>
  <c r="AJ154" i="8"/>
  <c r="AI154" i="8"/>
  <c r="AG154" i="8"/>
  <c r="AF154" i="8"/>
  <c r="AJ152" i="8"/>
  <c r="AI152" i="8"/>
  <c r="AG152" i="8"/>
  <c r="AF152" i="8"/>
  <c r="AJ150" i="8"/>
  <c r="AI150" i="8"/>
  <c r="AG150" i="8"/>
  <c r="AF150" i="8"/>
  <c r="AJ148" i="8"/>
  <c r="AI148" i="8"/>
  <c r="AG148" i="8"/>
  <c r="AF148" i="8"/>
  <c r="AJ140" i="8"/>
  <c r="AI140" i="8"/>
  <c r="AG140" i="8"/>
  <c r="AF140" i="8"/>
  <c r="AJ138" i="8"/>
  <c r="AI138" i="8"/>
  <c r="AG138" i="8"/>
  <c r="AF138" i="8"/>
  <c r="AJ136" i="8"/>
  <c r="AI136" i="8"/>
  <c r="AG136" i="8"/>
  <c r="AF136" i="8"/>
  <c r="AJ134" i="8"/>
  <c r="AI134" i="8"/>
  <c r="AG134" i="8"/>
  <c r="AF134" i="8"/>
  <c r="AJ132" i="8"/>
  <c r="AI132" i="8"/>
  <c r="AG132" i="8"/>
  <c r="AF132" i="8"/>
  <c r="AJ124" i="8"/>
  <c r="AI124" i="8"/>
  <c r="AG124" i="8"/>
  <c r="AF124" i="8"/>
  <c r="AJ122" i="8"/>
  <c r="AI122" i="8"/>
  <c r="AG122" i="8"/>
  <c r="AF122" i="8"/>
  <c r="AJ120" i="8"/>
  <c r="AI120" i="8"/>
  <c r="AG120" i="8"/>
  <c r="AF120" i="8"/>
  <c r="AJ118" i="8"/>
  <c r="AI118" i="8"/>
  <c r="AG118" i="8"/>
  <c r="AF118" i="8"/>
  <c r="AJ116" i="8"/>
  <c r="AI116" i="8"/>
  <c r="AG116" i="8"/>
  <c r="AF116" i="8"/>
  <c r="AJ108" i="8"/>
  <c r="AI108" i="8"/>
  <c r="AG108" i="8"/>
  <c r="AF108" i="8"/>
  <c r="AJ106" i="8"/>
  <c r="AI106" i="8"/>
  <c r="AG106" i="8"/>
  <c r="AF106" i="8"/>
  <c r="AJ104" i="8"/>
  <c r="AI104" i="8"/>
  <c r="AG104" i="8"/>
  <c r="AF104" i="8"/>
  <c r="AJ102" i="8"/>
  <c r="AI102" i="8"/>
  <c r="AG102" i="8"/>
  <c r="AF102" i="8"/>
  <c r="AJ100" i="8"/>
  <c r="AI100" i="8"/>
  <c r="AG100" i="8"/>
  <c r="AF100" i="8"/>
  <c r="AJ92" i="8"/>
  <c r="AI92" i="8"/>
  <c r="AG92" i="8"/>
  <c r="AF92" i="8"/>
  <c r="AJ90" i="8"/>
  <c r="AI90" i="8"/>
  <c r="AG90" i="8"/>
  <c r="AF90" i="8"/>
  <c r="AJ88" i="8"/>
  <c r="AI88" i="8"/>
  <c r="AG88" i="8"/>
  <c r="AF88" i="8"/>
  <c r="AJ86" i="8"/>
  <c r="AI86" i="8"/>
  <c r="AG86" i="8"/>
  <c r="AF86" i="8"/>
  <c r="AJ84" i="8"/>
  <c r="AI84" i="8"/>
  <c r="AG84" i="8"/>
  <c r="AF84" i="8"/>
  <c r="AF28" i="8"/>
  <c r="AG28" i="8"/>
  <c r="AI28" i="8"/>
  <c r="AJ28" i="8"/>
  <c r="AJ76" i="8"/>
  <c r="AI76" i="8"/>
  <c r="AG76" i="8"/>
  <c r="AF76" i="8"/>
  <c r="AJ74" i="8"/>
  <c r="AI74" i="8"/>
  <c r="AG74" i="8"/>
  <c r="AF74" i="8"/>
  <c r="AJ72" i="8"/>
  <c r="AI72" i="8"/>
  <c r="AG72" i="8"/>
  <c r="AF72" i="8"/>
  <c r="AJ70" i="8"/>
  <c r="AI70" i="8"/>
  <c r="AG70" i="8"/>
  <c r="AF70" i="8"/>
  <c r="AJ68" i="8"/>
  <c r="AI68" i="8"/>
  <c r="AG68" i="8"/>
  <c r="AF68" i="8"/>
  <c r="AJ60" i="8"/>
  <c r="AI60" i="8"/>
  <c r="AG60" i="8"/>
  <c r="AF60" i="8"/>
  <c r="AJ58" i="8"/>
  <c r="AI58" i="8"/>
  <c r="AG58" i="8"/>
  <c r="AF58" i="8"/>
  <c r="AJ56" i="8"/>
  <c r="AI56" i="8"/>
  <c r="AG56" i="8"/>
  <c r="AF56" i="8"/>
  <c r="AJ54" i="8"/>
  <c r="AI54" i="8"/>
  <c r="AG54" i="8"/>
  <c r="AF54" i="8"/>
  <c r="AJ52" i="8"/>
  <c r="AI52" i="8"/>
  <c r="AG52" i="8"/>
  <c r="AF52" i="8"/>
  <c r="AJ44" i="8"/>
  <c r="AI44" i="8"/>
  <c r="AG44" i="8"/>
  <c r="AF44" i="8"/>
  <c r="AJ42" i="8"/>
  <c r="AI42" i="8"/>
  <c r="AG42" i="8"/>
  <c r="AF42" i="8"/>
  <c r="AJ40" i="8"/>
  <c r="AI40" i="8"/>
  <c r="AG40" i="8"/>
  <c r="AF40" i="8"/>
  <c r="AJ38" i="8"/>
  <c r="AI38" i="8"/>
  <c r="AG38" i="8"/>
  <c r="AF38" i="8"/>
  <c r="AJ36" i="8"/>
  <c r="AI36" i="8"/>
  <c r="AG36" i="8"/>
  <c r="AF36" i="8"/>
  <c r="AJ24" i="8"/>
  <c r="AI24" i="8"/>
  <c r="AG24" i="8"/>
  <c r="AF24" i="8"/>
  <c r="AF338" i="8" s="1"/>
  <c r="AJ22" i="8"/>
  <c r="AI22" i="8"/>
  <c r="AG22" i="8"/>
  <c r="AJ26" i="8"/>
  <c r="AI26" i="8"/>
  <c r="AG26" i="8"/>
  <c r="AF26" i="8"/>
  <c r="AJ20" i="8"/>
  <c r="AI20" i="8"/>
  <c r="AG20" i="8"/>
  <c r="AF20" i="8"/>
  <c r="C160" i="9"/>
  <c r="D160" i="9" s="1"/>
  <c r="E160" i="9" s="1"/>
  <c r="F160" i="9" s="1"/>
  <c r="G160" i="9" s="1"/>
  <c r="G16" i="9" s="1"/>
  <c r="AJ134" i="9"/>
  <c r="AI134" i="9"/>
  <c r="AH134" i="9"/>
  <c r="AG134" i="9"/>
  <c r="AF134" i="9"/>
  <c r="AE134" i="9"/>
  <c r="AJ128" i="9"/>
  <c r="AI128" i="9"/>
  <c r="AH128" i="9"/>
  <c r="AG128" i="9"/>
  <c r="AF128" i="9"/>
  <c r="AE128" i="9"/>
  <c r="AJ122" i="9"/>
  <c r="AI122" i="9"/>
  <c r="AH122" i="9"/>
  <c r="AG122" i="9"/>
  <c r="AF122" i="9"/>
  <c r="AE122" i="9"/>
  <c r="AJ116" i="9"/>
  <c r="AI116" i="9"/>
  <c r="AH116" i="9"/>
  <c r="AG116" i="9"/>
  <c r="AF116" i="9"/>
  <c r="AE116" i="9"/>
  <c r="AJ110" i="9"/>
  <c r="AI110" i="9"/>
  <c r="AH110" i="9"/>
  <c r="AG110" i="9"/>
  <c r="AF110" i="9"/>
  <c r="AE110" i="9"/>
  <c r="AJ104" i="9"/>
  <c r="AI104" i="9"/>
  <c r="AH104" i="9"/>
  <c r="AG104" i="9"/>
  <c r="AF104" i="9"/>
  <c r="AE104" i="9"/>
  <c r="AJ98" i="9"/>
  <c r="AI98" i="9"/>
  <c r="AH98" i="9"/>
  <c r="AG98" i="9"/>
  <c r="AF98" i="9"/>
  <c r="AE98" i="9"/>
  <c r="AJ92" i="9"/>
  <c r="AI92" i="9"/>
  <c r="AH92" i="9"/>
  <c r="AG92" i="9"/>
  <c r="AF92" i="9"/>
  <c r="AE92" i="9"/>
  <c r="AJ86" i="9"/>
  <c r="AI86" i="9"/>
  <c r="AH86" i="9"/>
  <c r="AG86" i="9"/>
  <c r="AF86" i="9"/>
  <c r="AE86" i="9"/>
  <c r="AJ80" i="9"/>
  <c r="AI80" i="9"/>
  <c r="AH80" i="9"/>
  <c r="AG80" i="9"/>
  <c r="AF80" i="9"/>
  <c r="AE80" i="9"/>
  <c r="AJ74" i="9"/>
  <c r="AI74" i="9"/>
  <c r="AH74" i="9"/>
  <c r="AG74" i="9"/>
  <c r="AF74" i="9"/>
  <c r="AE74" i="9"/>
  <c r="AI68" i="9"/>
  <c r="AH68" i="9"/>
  <c r="AF68" i="9"/>
  <c r="AE68" i="9"/>
  <c r="AI62" i="9"/>
  <c r="AH62" i="9"/>
  <c r="AF62" i="9"/>
  <c r="AE62" i="9"/>
  <c r="AI56" i="9"/>
  <c r="AH56" i="9"/>
  <c r="AF56" i="9"/>
  <c r="AE56" i="9"/>
  <c r="AI50" i="9"/>
  <c r="AH50" i="9"/>
  <c r="AF50" i="9"/>
  <c r="AE50" i="9"/>
  <c r="AG50" i="9" s="1"/>
  <c r="AI44" i="9"/>
  <c r="AH44" i="9"/>
  <c r="AF44" i="9"/>
  <c r="AE44" i="9"/>
  <c r="AI38" i="9"/>
  <c r="AH38" i="9"/>
  <c r="AF38" i="9"/>
  <c r="AI32" i="9"/>
  <c r="AH32" i="9"/>
  <c r="AF32" i="9"/>
  <c r="AE32" i="9"/>
  <c r="AI26" i="9"/>
  <c r="AH26" i="9"/>
  <c r="AF26" i="9"/>
  <c r="AE26" i="9"/>
  <c r="AI20" i="9"/>
  <c r="AH20" i="9"/>
  <c r="AF20" i="9"/>
  <c r="AE20" i="9"/>
  <c r="AM15" i="9"/>
  <c r="D369" i="8"/>
  <c r="E369" i="8" s="1"/>
  <c r="AK334" i="8"/>
  <c r="AJ334" i="8"/>
  <c r="AI334" i="8"/>
  <c r="AH334" i="8"/>
  <c r="AG334" i="8"/>
  <c r="AF334" i="8"/>
  <c r="AK318" i="8"/>
  <c r="AJ318" i="8"/>
  <c r="AI318" i="8"/>
  <c r="AH318" i="8"/>
  <c r="AG318" i="8"/>
  <c r="AF318" i="8"/>
  <c r="AK302" i="8"/>
  <c r="AJ302" i="8"/>
  <c r="AI302" i="8"/>
  <c r="AH302" i="8"/>
  <c r="AG302" i="8"/>
  <c r="AF302" i="8"/>
  <c r="AK286" i="8"/>
  <c r="AJ286" i="8"/>
  <c r="AI286" i="8"/>
  <c r="AH286" i="8"/>
  <c r="AG286" i="8"/>
  <c r="AF286" i="8"/>
  <c r="AK270" i="8"/>
  <c r="AJ270" i="8"/>
  <c r="AI270" i="8"/>
  <c r="AH270" i="8"/>
  <c r="AG270" i="8"/>
  <c r="AF270" i="8"/>
  <c r="AK254" i="8"/>
  <c r="AJ254" i="8"/>
  <c r="AI254" i="8"/>
  <c r="AH254" i="8"/>
  <c r="AG254" i="8"/>
  <c r="AF254" i="8"/>
  <c r="AK238" i="8"/>
  <c r="AJ238" i="8"/>
  <c r="AI238" i="8"/>
  <c r="AH238" i="8"/>
  <c r="AG238" i="8"/>
  <c r="AF238" i="8"/>
  <c r="AK222" i="8"/>
  <c r="AJ222" i="8"/>
  <c r="AI222" i="8"/>
  <c r="AH222" i="8"/>
  <c r="AG222" i="8"/>
  <c r="AF222" i="8"/>
  <c r="AK206" i="8"/>
  <c r="AJ206" i="8"/>
  <c r="AI206" i="8"/>
  <c r="AH206" i="8"/>
  <c r="AG206" i="8"/>
  <c r="AF206" i="8"/>
  <c r="AK190" i="8"/>
  <c r="AJ190" i="8"/>
  <c r="AI190" i="8"/>
  <c r="AH190" i="8"/>
  <c r="AG190" i="8"/>
  <c r="AF190" i="8"/>
  <c r="AK174" i="8"/>
  <c r="AJ174" i="8"/>
  <c r="AI174" i="8"/>
  <c r="AH174" i="8"/>
  <c r="AG174" i="8"/>
  <c r="AF174" i="8"/>
  <c r="AJ158" i="8"/>
  <c r="AI158" i="8"/>
  <c r="AG158" i="8"/>
  <c r="AF158" i="8"/>
  <c r="AJ142" i="8"/>
  <c r="AI142" i="8"/>
  <c r="AG142" i="8"/>
  <c r="AF142" i="8"/>
  <c r="AJ126" i="8"/>
  <c r="AI126" i="8"/>
  <c r="AG126" i="8"/>
  <c r="AF126" i="8"/>
  <c r="AJ110" i="8"/>
  <c r="AI110" i="8"/>
  <c r="AG110" i="8"/>
  <c r="AF110" i="8"/>
  <c r="AJ94" i="8"/>
  <c r="AI94" i="8"/>
  <c r="AG94" i="8"/>
  <c r="AF94" i="8"/>
  <c r="AJ78" i="8"/>
  <c r="AI78" i="8"/>
  <c r="AG78" i="8"/>
  <c r="AF78" i="8"/>
  <c r="AJ62" i="8"/>
  <c r="AI62" i="8"/>
  <c r="AG62" i="8"/>
  <c r="AF62" i="8"/>
  <c r="AJ46" i="8"/>
  <c r="AI46" i="8"/>
  <c r="AG46" i="8"/>
  <c r="AF46" i="8"/>
  <c r="AJ30" i="8"/>
  <c r="AI30" i="8"/>
  <c r="AG30" i="8"/>
  <c r="AF30" i="8"/>
  <c r="AN15" i="8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21" i="9" l="1"/>
  <c r="AN21" i="9"/>
  <c r="AF235" i="8"/>
  <c r="D16" i="8"/>
  <c r="D17" i="8"/>
  <c r="D18" i="8"/>
  <c r="C16" i="9"/>
  <c r="C18" i="9"/>
  <c r="C17" i="9"/>
  <c r="AE105" i="9"/>
  <c r="AE129" i="9"/>
  <c r="AE123" i="9"/>
  <c r="AE63" i="9"/>
  <c r="F369" i="8"/>
  <c r="E16" i="8"/>
  <c r="E17" i="8"/>
  <c r="E18" i="8"/>
  <c r="G18" i="9"/>
  <c r="G17" i="9"/>
  <c r="F17" i="9"/>
  <c r="D17" i="9"/>
  <c r="F16" i="9"/>
  <c r="F18" i="9"/>
  <c r="E18" i="9"/>
  <c r="D18" i="9"/>
  <c r="E17" i="9"/>
  <c r="E16" i="9"/>
  <c r="D16" i="9"/>
  <c r="AF271" i="8"/>
  <c r="AF287" i="8"/>
  <c r="AF303" i="8"/>
  <c r="AF319" i="8"/>
  <c r="AF197" i="8"/>
  <c r="AF201" i="8"/>
  <c r="AF269" i="8"/>
  <c r="AF283" i="8"/>
  <c r="AF21" i="8"/>
  <c r="AF95" i="8"/>
  <c r="AF239" i="8"/>
  <c r="AF335" i="8"/>
  <c r="AF119" i="8"/>
  <c r="AF123" i="8"/>
  <c r="AF205" i="8"/>
  <c r="AF215" i="8"/>
  <c r="AF229" i="8"/>
  <c r="AF233" i="8"/>
  <c r="AF237" i="8"/>
  <c r="AF247" i="8"/>
  <c r="AF265" i="8"/>
  <c r="AF293" i="8"/>
  <c r="AF297" i="8"/>
  <c r="AF311" i="8"/>
  <c r="AF325" i="8"/>
  <c r="AF333" i="8"/>
  <c r="AF85" i="8"/>
  <c r="AF89" i="8"/>
  <c r="AF93" i="8"/>
  <c r="AF117" i="8"/>
  <c r="AF121" i="8"/>
  <c r="AF125" i="8"/>
  <c r="AF135" i="8"/>
  <c r="AF139" i="8"/>
  <c r="AF213" i="8"/>
  <c r="AF217" i="8"/>
  <c r="AF231" i="8"/>
  <c r="AF245" i="8"/>
  <c r="AF249" i="8"/>
  <c r="AF263" i="8"/>
  <c r="AF267" i="8"/>
  <c r="AF277" i="8"/>
  <c r="AF281" i="8"/>
  <c r="AF309" i="8"/>
  <c r="AF327" i="8"/>
  <c r="AG20" i="9"/>
  <c r="AH135" i="9"/>
  <c r="AJ20" i="9"/>
  <c r="AH81" i="9"/>
  <c r="AH87" i="9"/>
  <c r="AH99" i="9"/>
  <c r="AH111" i="9"/>
  <c r="AH117" i="9"/>
  <c r="AH123" i="9"/>
  <c r="AG44" i="9"/>
  <c r="AE87" i="9"/>
  <c r="AG68" i="9"/>
  <c r="AH51" i="9"/>
  <c r="AJ32" i="9"/>
  <c r="AE93" i="9"/>
  <c r="AE111" i="9"/>
  <c r="V10" i="9"/>
  <c r="AE75" i="9"/>
  <c r="AE117" i="9"/>
  <c r="AH129" i="9"/>
  <c r="AE51" i="9"/>
  <c r="AG32" i="9"/>
  <c r="AE81" i="9"/>
  <c r="AF187" i="8"/>
  <c r="AF183" i="8"/>
  <c r="AF167" i="8"/>
  <c r="AF171" i="8"/>
  <c r="AF165" i="8"/>
  <c r="AF169" i="8"/>
  <c r="AF149" i="8"/>
  <c r="AF153" i="8"/>
  <c r="AF151" i="8"/>
  <c r="AF155" i="8"/>
  <c r="AG26" i="9"/>
  <c r="AF47" i="8"/>
  <c r="AH26" i="8"/>
  <c r="AH24" i="8"/>
  <c r="AH22" i="8"/>
  <c r="AF157" i="8"/>
  <c r="AH28" i="8"/>
  <c r="AF175" i="8"/>
  <c r="AF103" i="8"/>
  <c r="AH108" i="8"/>
  <c r="AF101" i="8"/>
  <c r="AF181" i="8"/>
  <c r="AF346" i="8"/>
  <c r="AI339" i="8"/>
  <c r="W347" i="8"/>
  <c r="AF53" i="8"/>
  <c r="AH54" i="8"/>
  <c r="AF339" i="8"/>
  <c r="AF73" i="8"/>
  <c r="AF75" i="8"/>
  <c r="T338" i="8"/>
  <c r="H346" i="8"/>
  <c r="AF77" i="8"/>
  <c r="AI338" i="8"/>
  <c r="AH70" i="8"/>
  <c r="K338" i="8"/>
  <c r="K339" i="8"/>
  <c r="AH75" i="9"/>
  <c r="W346" i="8"/>
  <c r="AH69" i="9"/>
  <c r="H347" i="8"/>
  <c r="T339" i="8"/>
  <c r="AF57" i="8"/>
  <c r="W338" i="8"/>
  <c r="K346" i="8"/>
  <c r="W339" i="8"/>
  <c r="K347" i="8"/>
  <c r="H338" i="8"/>
  <c r="T346" i="8"/>
  <c r="T347" i="8"/>
  <c r="AH57" i="9"/>
  <c r="AH36" i="8"/>
  <c r="AH39" i="9"/>
  <c r="X10" i="9"/>
  <c r="AH45" i="9"/>
  <c r="AF45" i="8"/>
  <c r="AE39" i="9"/>
  <c r="AF39" i="8"/>
  <c r="H339" i="8"/>
  <c r="AF347" i="8"/>
  <c r="AI346" i="8"/>
  <c r="AI347" i="8"/>
  <c r="AF199" i="8"/>
  <c r="AF203" i="8"/>
  <c r="AF301" i="8"/>
  <c r="AH220" i="8"/>
  <c r="AH294" i="8"/>
  <c r="AH298" i="8"/>
  <c r="AH330" i="8"/>
  <c r="AI309" i="8"/>
  <c r="AK312" i="8"/>
  <c r="AI317" i="8"/>
  <c r="AI327" i="8"/>
  <c r="AI331" i="8"/>
  <c r="AF329" i="8"/>
  <c r="AI293" i="8"/>
  <c r="AI297" i="8"/>
  <c r="AK300" i="8"/>
  <c r="AK310" i="8"/>
  <c r="AK314" i="8"/>
  <c r="AI325" i="8"/>
  <c r="AI329" i="8"/>
  <c r="AI333" i="8"/>
  <c r="AF315" i="8"/>
  <c r="AF313" i="8"/>
  <c r="AF317" i="8"/>
  <c r="AK276" i="8"/>
  <c r="AK280" i="8"/>
  <c r="AK284" i="8"/>
  <c r="AK294" i="8"/>
  <c r="AI299" i="8"/>
  <c r="AI279" i="8"/>
  <c r="AK282" i="8"/>
  <c r="AH278" i="8"/>
  <c r="AH284" i="8"/>
  <c r="AF261" i="8"/>
  <c r="AK246" i="8"/>
  <c r="AI251" i="8"/>
  <c r="AI261" i="8"/>
  <c r="AI265" i="8"/>
  <c r="AI269" i="8"/>
  <c r="AI267" i="8"/>
  <c r="AI263" i="8"/>
  <c r="AH266" i="8"/>
  <c r="AF251" i="8"/>
  <c r="AH252" i="8"/>
  <c r="AK230" i="8"/>
  <c r="AI235" i="8"/>
  <c r="AI245" i="8"/>
  <c r="AI249" i="8"/>
  <c r="AI253" i="8"/>
  <c r="AK214" i="8"/>
  <c r="AK218" i="8"/>
  <c r="AI229" i="8"/>
  <c r="AI233" i="8"/>
  <c r="AI237" i="8"/>
  <c r="AI167" i="8"/>
  <c r="AI171" i="8"/>
  <c r="AI181" i="8"/>
  <c r="AK184" i="8"/>
  <c r="AI189" i="8"/>
  <c r="AI199" i="8"/>
  <c r="AK202" i="8"/>
  <c r="AK212" i="8"/>
  <c r="AI217" i="8"/>
  <c r="AI221" i="8"/>
  <c r="AH214" i="8"/>
  <c r="AF219" i="8"/>
  <c r="AH218" i="8"/>
  <c r="AI149" i="8"/>
  <c r="AI169" i="8"/>
  <c r="AI173" i="8"/>
  <c r="AI183" i="8"/>
  <c r="AK186" i="8"/>
  <c r="AK196" i="8"/>
  <c r="AK200" i="8"/>
  <c r="AK204" i="8"/>
  <c r="AH200" i="8"/>
  <c r="AH196" i="8"/>
  <c r="AH204" i="8"/>
  <c r="AI155" i="8"/>
  <c r="AH184" i="8"/>
  <c r="AH188" i="8"/>
  <c r="AI153" i="8"/>
  <c r="AI157" i="8"/>
  <c r="AH132" i="8"/>
  <c r="AH136" i="8"/>
  <c r="AH140" i="8"/>
  <c r="AH172" i="8"/>
  <c r="AI151" i="8"/>
  <c r="AK164" i="8"/>
  <c r="AK116" i="8"/>
  <c r="AI125" i="8"/>
  <c r="AK134" i="8"/>
  <c r="AK138" i="8"/>
  <c r="AK122" i="8"/>
  <c r="AI121" i="8"/>
  <c r="AK118" i="8"/>
  <c r="AI133" i="8"/>
  <c r="AK136" i="8"/>
  <c r="AK140" i="8"/>
  <c r="AI103" i="8"/>
  <c r="AI107" i="8"/>
  <c r="AH118" i="8"/>
  <c r="AH122" i="8"/>
  <c r="AH106" i="8"/>
  <c r="AI89" i="8"/>
  <c r="AI93" i="8"/>
  <c r="AH104" i="8"/>
  <c r="AI87" i="8"/>
  <c r="AK100" i="8"/>
  <c r="AI105" i="8"/>
  <c r="AI109" i="8"/>
  <c r="AH86" i="8"/>
  <c r="AH90" i="8"/>
  <c r="AK90" i="8"/>
  <c r="AI85" i="8"/>
  <c r="AK28" i="8"/>
  <c r="AF69" i="8"/>
  <c r="AI71" i="8"/>
  <c r="AI75" i="8"/>
  <c r="AK54" i="8"/>
  <c r="AI59" i="8"/>
  <c r="AI69" i="8"/>
  <c r="AK72" i="8"/>
  <c r="AI77" i="8"/>
  <c r="AH58" i="8"/>
  <c r="AH60" i="8"/>
  <c r="AI25" i="8"/>
  <c r="AI39" i="8"/>
  <c r="AI43" i="8"/>
  <c r="AK52" i="8"/>
  <c r="AI57" i="8"/>
  <c r="AI61" i="8"/>
  <c r="AI127" i="8"/>
  <c r="AF41" i="8"/>
  <c r="AI37" i="8"/>
  <c r="AI41" i="8"/>
  <c r="AI45" i="8"/>
  <c r="AI319" i="8"/>
  <c r="AI23" i="8"/>
  <c r="AK78" i="8"/>
  <c r="AH78" i="8"/>
  <c r="AI175" i="8"/>
  <c r="AK26" i="8"/>
  <c r="AF207" i="8"/>
  <c r="AI191" i="8"/>
  <c r="AI223" i="8"/>
  <c r="AF255" i="8"/>
  <c r="AH126" i="8"/>
  <c r="AI159" i="8"/>
  <c r="AI271" i="8"/>
  <c r="AH142" i="8"/>
  <c r="AH110" i="8"/>
  <c r="AK142" i="8"/>
  <c r="AI207" i="8"/>
  <c r="AI21" i="8"/>
  <c r="AI47" i="8"/>
  <c r="AI255" i="8"/>
  <c r="AI287" i="8"/>
  <c r="AI303" i="8"/>
  <c r="AH62" i="8"/>
  <c r="AK94" i="8"/>
  <c r="AF223" i="8"/>
  <c r="AI335" i="8"/>
  <c r="V11" i="9"/>
  <c r="V12" i="9" s="1"/>
  <c r="X11" i="9"/>
  <c r="AE99" i="9"/>
  <c r="H160" i="9"/>
  <c r="AH93" i="9"/>
  <c r="AH105" i="9"/>
  <c r="AE135" i="9"/>
  <c r="AF191" i="8"/>
  <c r="AI239" i="8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X12" i="9" l="1"/>
  <c r="AH11" i="9" s="1"/>
  <c r="AE11" i="9"/>
  <c r="AH33" i="9"/>
  <c r="AG62" i="9"/>
  <c r="AE45" i="9"/>
  <c r="AF43" i="8"/>
  <c r="AH42" i="8"/>
  <c r="G369" i="8"/>
  <c r="F16" i="8"/>
  <c r="F18" i="8"/>
  <c r="F17" i="8"/>
  <c r="H17" i="9"/>
  <c r="H18" i="9"/>
  <c r="H16" i="9"/>
  <c r="AE21" i="9"/>
  <c r="AH21" i="9"/>
  <c r="AJ56" i="9"/>
  <c r="AE69" i="9"/>
  <c r="AJ50" i="9"/>
  <c r="AE27" i="9"/>
  <c r="AE33" i="9"/>
  <c r="AJ62" i="9"/>
  <c r="AH63" i="9"/>
  <c r="AJ38" i="9"/>
  <c r="AI348" i="8"/>
  <c r="AI349" i="8" s="1"/>
  <c r="AI351" i="8" s="1"/>
  <c r="AF348" i="8"/>
  <c r="AF349" i="8" s="1"/>
  <c r="AF351" i="8" s="1"/>
  <c r="W348" i="8"/>
  <c r="AF340" i="8"/>
  <c r="AF341" i="8" s="1"/>
  <c r="AF343" i="8" s="1"/>
  <c r="K340" i="8"/>
  <c r="T348" i="8"/>
  <c r="T349" i="8" s="1"/>
  <c r="T351" i="8" s="1"/>
  <c r="W340" i="8"/>
  <c r="AG38" i="9"/>
  <c r="H348" i="8"/>
  <c r="H340" i="8"/>
  <c r="K348" i="8"/>
  <c r="T340" i="8"/>
  <c r="AJ68" i="9"/>
  <c r="AJ44" i="9"/>
  <c r="AH202" i="8"/>
  <c r="AH198" i="8"/>
  <c r="AH326" i="8"/>
  <c r="AI301" i="8"/>
  <c r="AH296" i="8"/>
  <c r="AH292" i="8"/>
  <c r="AI315" i="8"/>
  <c r="AH328" i="8"/>
  <c r="AF295" i="8"/>
  <c r="AF221" i="8"/>
  <c r="AH216" i="8"/>
  <c r="AI313" i="8"/>
  <c r="AK330" i="8"/>
  <c r="AH300" i="8"/>
  <c r="AH212" i="8"/>
  <c r="AI295" i="8"/>
  <c r="AF299" i="8"/>
  <c r="AH316" i="8"/>
  <c r="AH324" i="8"/>
  <c r="AK308" i="8"/>
  <c r="AK328" i="8"/>
  <c r="AF279" i="8"/>
  <c r="AI311" i="8"/>
  <c r="AH332" i="8"/>
  <c r="AI281" i="8"/>
  <c r="AF331" i="8"/>
  <c r="AI219" i="8"/>
  <c r="AI283" i="8"/>
  <c r="AH314" i="8"/>
  <c r="AK292" i="8"/>
  <c r="AK316" i="8"/>
  <c r="AK324" i="8"/>
  <c r="AK326" i="8"/>
  <c r="AH282" i="8"/>
  <c r="AH310" i="8"/>
  <c r="AK296" i="8"/>
  <c r="AH308" i="8"/>
  <c r="AK332" i="8"/>
  <c r="AF285" i="8"/>
  <c r="AK298" i="8"/>
  <c r="AH280" i="8"/>
  <c r="AK166" i="8"/>
  <c r="AH276" i="8"/>
  <c r="AK260" i="8"/>
  <c r="AI215" i="8"/>
  <c r="AK278" i="8"/>
  <c r="AH312" i="8"/>
  <c r="AI285" i="8"/>
  <c r="AK188" i="8"/>
  <c r="AI165" i="8"/>
  <c r="AH244" i="8"/>
  <c r="AK268" i="8"/>
  <c r="AI231" i="8"/>
  <c r="AH246" i="8"/>
  <c r="AK264" i="8"/>
  <c r="AI277" i="8"/>
  <c r="AK262" i="8"/>
  <c r="AH234" i="8"/>
  <c r="AH248" i="8"/>
  <c r="AH166" i="8"/>
  <c r="AF137" i="8"/>
  <c r="AH264" i="8"/>
  <c r="AK266" i="8"/>
  <c r="AK244" i="8"/>
  <c r="AI119" i="8"/>
  <c r="AI203" i="8"/>
  <c r="AI247" i="8"/>
  <c r="AH260" i="8"/>
  <c r="AH156" i="8"/>
  <c r="AH250" i="8"/>
  <c r="AH268" i="8"/>
  <c r="AH262" i="8"/>
  <c r="AF173" i="8"/>
  <c r="AK234" i="8"/>
  <c r="AK250" i="8"/>
  <c r="AI197" i="8"/>
  <c r="AF253" i="8"/>
  <c r="AH232" i="8"/>
  <c r="AK180" i="8"/>
  <c r="AK232" i="8"/>
  <c r="AK252" i="8"/>
  <c r="AK170" i="8"/>
  <c r="AH228" i="8"/>
  <c r="AK248" i="8"/>
  <c r="AI205" i="8"/>
  <c r="AK228" i="8"/>
  <c r="AH236" i="8"/>
  <c r="AH230" i="8"/>
  <c r="AK198" i="8"/>
  <c r="AI185" i="8"/>
  <c r="AI187" i="8"/>
  <c r="AH186" i="8"/>
  <c r="AK236" i="8"/>
  <c r="AI201" i="8"/>
  <c r="AI213" i="8"/>
  <c r="AK220" i="8"/>
  <c r="AK216" i="8"/>
  <c r="AK148" i="8"/>
  <c r="AF189" i="8"/>
  <c r="AK92" i="8"/>
  <c r="AK172" i="8"/>
  <c r="AH182" i="8"/>
  <c r="AH150" i="8"/>
  <c r="AF185" i="8"/>
  <c r="AF133" i="8"/>
  <c r="AK168" i="8"/>
  <c r="AK182" i="8"/>
  <c r="AH124" i="8"/>
  <c r="AK154" i="8"/>
  <c r="AI135" i="8"/>
  <c r="AF141" i="8"/>
  <c r="AK124" i="8"/>
  <c r="AK120" i="8"/>
  <c r="AI117" i="8"/>
  <c r="AK132" i="8"/>
  <c r="AK152" i="8"/>
  <c r="AH148" i="8"/>
  <c r="AH180" i="8"/>
  <c r="AI137" i="8"/>
  <c r="AI139" i="8"/>
  <c r="AK150" i="8"/>
  <c r="AH164" i="8"/>
  <c r="AH168" i="8"/>
  <c r="AF109" i="8"/>
  <c r="AH116" i="8"/>
  <c r="AH152" i="8"/>
  <c r="AH154" i="8"/>
  <c r="AH170" i="8"/>
  <c r="AK156" i="8"/>
  <c r="AI123" i="8"/>
  <c r="AH102" i="8"/>
  <c r="AF71" i="8"/>
  <c r="AK88" i="8"/>
  <c r="AH120" i="8"/>
  <c r="AH76" i="8"/>
  <c r="AH134" i="8"/>
  <c r="AF87" i="8"/>
  <c r="AI141" i="8"/>
  <c r="AK106" i="8"/>
  <c r="AH138" i="8"/>
  <c r="AK102" i="8"/>
  <c r="AK108" i="8"/>
  <c r="AF107" i="8"/>
  <c r="AI91" i="8"/>
  <c r="AF105" i="8"/>
  <c r="AK74" i="8"/>
  <c r="AK86" i="8"/>
  <c r="AH100" i="8"/>
  <c r="AK84" i="8"/>
  <c r="AK104" i="8"/>
  <c r="AF91" i="8"/>
  <c r="AI101" i="8"/>
  <c r="AH92" i="8"/>
  <c r="AH84" i="8"/>
  <c r="AK126" i="8"/>
  <c r="AF55" i="8"/>
  <c r="AF29" i="8"/>
  <c r="AK70" i="8"/>
  <c r="AH88" i="8"/>
  <c r="AH72" i="8"/>
  <c r="AK42" i="8"/>
  <c r="AK56" i="8"/>
  <c r="AH40" i="8"/>
  <c r="AH68" i="8"/>
  <c r="AF37" i="8"/>
  <c r="AI29" i="8"/>
  <c r="AK58" i="8"/>
  <c r="AI55" i="8"/>
  <c r="AK38" i="8"/>
  <c r="AK24" i="8"/>
  <c r="AH74" i="8"/>
  <c r="AF61" i="8"/>
  <c r="AF59" i="8"/>
  <c r="AI73" i="8"/>
  <c r="AH56" i="8"/>
  <c r="AK68" i="8"/>
  <c r="AK76" i="8"/>
  <c r="AH52" i="8"/>
  <c r="AH38" i="8"/>
  <c r="AI53" i="8"/>
  <c r="AF143" i="8"/>
  <c r="AK40" i="8"/>
  <c r="AK46" i="8"/>
  <c r="AF23" i="8"/>
  <c r="AK60" i="8"/>
  <c r="AK36" i="8"/>
  <c r="AF25" i="8"/>
  <c r="AK22" i="8"/>
  <c r="AI27" i="8"/>
  <c r="AH44" i="8"/>
  <c r="AI79" i="8"/>
  <c r="AK44" i="8"/>
  <c r="AF79" i="8"/>
  <c r="AI95" i="8"/>
  <c r="AH20" i="8"/>
  <c r="AF27" i="8"/>
  <c r="AK158" i="8"/>
  <c r="AH94" i="8"/>
  <c r="AF127" i="8"/>
  <c r="AI340" i="8"/>
  <c r="AF63" i="8"/>
  <c r="AI143" i="8"/>
  <c r="AK20" i="8"/>
  <c r="AF111" i="8"/>
  <c r="AF159" i="8"/>
  <c r="AH158" i="8"/>
  <c r="AG56" i="9"/>
  <c r="AE57" i="9"/>
  <c r="I160" i="9"/>
  <c r="AJ26" i="9"/>
  <c r="AH27" i="9"/>
  <c r="AH30" i="8"/>
  <c r="AF31" i="8"/>
  <c r="AI31" i="8"/>
  <c r="AK30" i="8"/>
  <c r="AI111" i="8"/>
  <c r="AK110" i="8"/>
  <c r="AI63" i="8"/>
  <c r="AK62" i="8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W349" i="8" l="1"/>
  <c r="W351" i="8" s="1"/>
  <c r="K349" i="8"/>
  <c r="K351" i="8" s="1"/>
  <c r="H349" i="8"/>
  <c r="H351" i="8" s="1"/>
  <c r="AI341" i="8"/>
  <c r="AI343" i="8" s="1"/>
  <c r="AI9" i="8"/>
  <c r="AF9" i="8"/>
  <c r="H341" i="8"/>
  <c r="H343" i="8" s="1"/>
  <c r="W343" i="8"/>
  <c r="W341" i="8"/>
  <c r="K341" i="8"/>
  <c r="K343" i="8" s="1"/>
  <c r="T341" i="8"/>
  <c r="T343" i="8" s="1"/>
  <c r="AE9" i="9"/>
  <c r="AH9" i="9"/>
  <c r="H369" i="8"/>
  <c r="G16" i="8"/>
  <c r="G17" i="8"/>
  <c r="G18" i="8"/>
  <c r="I17" i="9"/>
  <c r="I16" i="9"/>
  <c r="I18" i="9"/>
  <c r="J160" i="9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AF11" i="8" l="1"/>
  <c r="AI11" i="8"/>
  <c r="D19" i="8"/>
  <c r="C19" i="9"/>
  <c r="I369" i="8"/>
  <c r="H18" i="8"/>
  <c r="H16" i="8"/>
  <c r="H17" i="8"/>
  <c r="J18" i="9"/>
  <c r="J16" i="9"/>
  <c r="J17" i="9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J369" i="8" l="1"/>
  <c r="I18" i="8"/>
  <c r="I16" i="8"/>
  <c r="I17" i="8"/>
  <c r="K18" i="9"/>
  <c r="K16" i="9"/>
  <c r="K17" i="9"/>
  <c r="L160" i="9"/>
  <c r="D2" i="4"/>
  <c r="B2" i="4"/>
  <c r="C2" i="4"/>
  <c r="K369" i="8" l="1"/>
  <c r="J16" i="8"/>
  <c r="J18" i="8"/>
  <c r="J17" i="8"/>
  <c r="L16" i="9"/>
  <c r="L17" i="9"/>
  <c r="L18" i="9"/>
  <c r="M160" i="9"/>
  <c r="E3" i="4"/>
  <c r="D3" i="4"/>
  <c r="B3" i="4"/>
  <c r="C3" i="4"/>
  <c r="E19" i="8" l="1"/>
  <c r="D19" i="9"/>
  <c r="L369" i="8"/>
  <c r="K18" i="8"/>
  <c r="K16" i="8"/>
  <c r="K17" i="8"/>
  <c r="M17" i="9"/>
  <c r="M16" i="9"/>
  <c r="M18" i="9"/>
  <c r="E4" i="4"/>
  <c r="N160" i="9"/>
  <c r="D4" i="4"/>
  <c r="B4" i="4"/>
  <c r="C4" i="4"/>
  <c r="E19" i="9" l="1"/>
  <c r="F19" i="8"/>
  <c r="M369" i="8"/>
  <c r="L17" i="8"/>
  <c r="L18" i="8"/>
  <c r="L16" i="8"/>
  <c r="N17" i="9"/>
  <c r="N18" i="9"/>
  <c r="N16" i="9"/>
  <c r="O160" i="9"/>
  <c r="E5" i="4"/>
  <c r="D5" i="4"/>
  <c r="B5" i="4"/>
  <c r="C5" i="4"/>
  <c r="F19" i="9" l="1"/>
  <c r="G19" i="8"/>
  <c r="N369" i="8"/>
  <c r="M17" i="8"/>
  <c r="M18" i="8"/>
  <c r="M16" i="8"/>
  <c r="O17" i="9"/>
  <c r="O18" i="9"/>
  <c r="O16" i="9"/>
  <c r="E6" i="4"/>
  <c r="P160" i="9"/>
  <c r="B6" i="4"/>
  <c r="C6" i="4"/>
  <c r="D6" i="4"/>
  <c r="G19" i="9" l="1"/>
  <c r="H19" i="8"/>
  <c r="O369" i="8"/>
  <c r="N16" i="8"/>
  <c r="N18" i="8"/>
  <c r="N17" i="8"/>
  <c r="P16" i="9"/>
  <c r="P17" i="9"/>
  <c r="P18" i="9"/>
  <c r="Q160" i="9"/>
  <c r="E7" i="4"/>
  <c r="B7" i="4"/>
  <c r="C7" i="4"/>
  <c r="D7" i="4"/>
  <c r="H19" i="9" l="1"/>
  <c r="I19" i="8"/>
  <c r="P369" i="8"/>
  <c r="O17" i="8"/>
  <c r="O16" i="8"/>
  <c r="O18" i="8"/>
  <c r="Q16" i="9"/>
  <c r="Q18" i="9"/>
  <c r="Q17" i="9"/>
  <c r="E8" i="4"/>
  <c r="R160" i="9"/>
  <c r="C8" i="4"/>
  <c r="D8" i="4"/>
  <c r="B8" i="4"/>
  <c r="I19" i="9" l="1"/>
  <c r="J19" i="8"/>
  <c r="Q369" i="8"/>
  <c r="P16" i="8"/>
  <c r="P17" i="8"/>
  <c r="P18" i="8"/>
  <c r="R18" i="9"/>
  <c r="R17" i="9"/>
  <c r="R16" i="9"/>
  <c r="E9" i="4"/>
  <c r="S160" i="9"/>
  <c r="D9" i="4"/>
  <c r="B9" i="4"/>
  <c r="C9" i="4"/>
  <c r="J19" i="9" l="1"/>
  <c r="K19" i="8"/>
  <c r="R369" i="8"/>
  <c r="Q16" i="8"/>
  <c r="Q17" i="8"/>
  <c r="Q18" i="8"/>
  <c r="S17" i="9"/>
  <c r="S18" i="9"/>
  <c r="S16" i="9"/>
  <c r="E10" i="4"/>
  <c r="T160" i="9"/>
  <c r="B10" i="4"/>
  <c r="C10" i="4"/>
  <c r="D10" i="4"/>
  <c r="K19" i="9" l="1"/>
  <c r="L19" i="8"/>
  <c r="S369" i="8"/>
  <c r="R16" i="8"/>
  <c r="R18" i="8"/>
  <c r="R17" i="8"/>
  <c r="T17" i="9"/>
  <c r="T16" i="9"/>
  <c r="T18" i="9"/>
  <c r="E11" i="4"/>
  <c r="U160" i="9"/>
  <c r="B11" i="4"/>
  <c r="C11" i="4"/>
  <c r="D11" i="4"/>
  <c r="L19" i="9" l="1"/>
  <c r="M19" i="8"/>
  <c r="T369" i="8"/>
  <c r="S16" i="8"/>
  <c r="S18" i="8"/>
  <c r="S17" i="8"/>
  <c r="U17" i="9"/>
  <c r="U18" i="9"/>
  <c r="U16" i="9"/>
  <c r="E12" i="4"/>
  <c r="V160" i="9"/>
  <c r="C12" i="4"/>
  <c r="D12" i="4"/>
  <c r="B12" i="4"/>
  <c r="M19" i="9" l="1"/>
  <c r="N19" i="8"/>
  <c r="T18" i="8"/>
  <c r="T16" i="8"/>
  <c r="T17" i="8"/>
  <c r="U369" i="8"/>
  <c r="V18" i="9"/>
  <c r="V16" i="9"/>
  <c r="V17" i="9"/>
  <c r="E13" i="4"/>
  <c r="W160" i="9"/>
  <c r="D13" i="4"/>
  <c r="B13" i="4"/>
  <c r="C13" i="4"/>
  <c r="N19" i="9" l="1"/>
  <c r="O19" i="8"/>
  <c r="U18" i="8"/>
  <c r="U16" i="8"/>
  <c r="U17" i="8"/>
  <c r="V369" i="8"/>
  <c r="W18" i="9"/>
  <c r="W16" i="9"/>
  <c r="W17" i="9"/>
  <c r="E14" i="4"/>
  <c r="X160" i="9"/>
  <c r="B14" i="4"/>
  <c r="C14" i="4"/>
  <c r="D14" i="4"/>
  <c r="O19" i="9" l="1"/>
  <c r="P19" i="8"/>
  <c r="V18" i="8"/>
  <c r="V16" i="8"/>
  <c r="V17" i="8"/>
  <c r="W369" i="8"/>
  <c r="X16" i="9"/>
  <c r="X17" i="9"/>
  <c r="X18" i="9"/>
  <c r="E15" i="4"/>
  <c r="Y160" i="9"/>
  <c r="B15" i="4"/>
  <c r="C15" i="4"/>
  <c r="D15" i="4"/>
  <c r="P19" i="9" l="1"/>
  <c r="Q19" i="8"/>
  <c r="W18" i="8"/>
  <c r="W17" i="8"/>
  <c r="W16" i="8"/>
  <c r="X369" i="8"/>
  <c r="Y17" i="9"/>
  <c r="Y16" i="9"/>
  <c r="Y18" i="9"/>
  <c r="E16" i="4"/>
  <c r="Z160" i="9"/>
  <c r="C16" i="4"/>
  <c r="D16" i="4"/>
  <c r="B16" i="4"/>
  <c r="Q19" i="9" l="1"/>
  <c r="R19" i="8"/>
  <c r="X17" i="8"/>
  <c r="X18" i="8"/>
  <c r="X16" i="8"/>
  <c r="Y369" i="8"/>
  <c r="Z17" i="9"/>
  <c r="Z16" i="9"/>
  <c r="Z18" i="9"/>
  <c r="E17" i="4"/>
  <c r="AA160" i="9"/>
  <c r="D17" i="4"/>
  <c r="B17" i="4"/>
  <c r="C17" i="4"/>
  <c r="R19" i="9" l="1"/>
  <c r="S19" i="8"/>
  <c r="Y17" i="8"/>
  <c r="Y18" i="8"/>
  <c r="Y16" i="8"/>
  <c r="Z369" i="8"/>
  <c r="AA17" i="9"/>
  <c r="AA16" i="9"/>
  <c r="AA18" i="9"/>
  <c r="E18" i="4"/>
  <c r="AB160" i="9"/>
  <c r="B18" i="4"/>
  <c r="C18" i="4"/>
  <c r="D18" i="4"/>
  <c r="S19" i="9" l="1"/>
  <c r="T19" i="8"/>
  <c r="Z17" i="8"/>
  <c r="Z16" i="8"/>
  <c r="Z18" i="8"/>
  <c r="AA369" i="8"/>
  <c r="AB16" i="9"/>
  <c r="AB18" i="9"/>
  <c r="AB17" i="9"/>
  <c r="E19" i="4"/>
  <c r="AC160" i="9"/>
  <c r="B19" i="4"/>
  <c r="C19" i="4"/>
  <c r="D19" i="4"/>
  <c r="T19" i="9" l="1"/>
  <c r="U19" i="8"/>
  <c r="AA17" i="8"/>
  <c r="AA16" i="8"/>
  <c r="AA18" i="8"/>
  <c r="AB369" i="8"/>
  <c r="AC16" i="9"/>
  <c r="AC18" i="9"/>
  <c r="AC17" i="9"/>
  <c r="E20" i="4"/>
  <c r="AD160" i="9"/>
  <c r="C20" i="4"/>
  <c r="D20" i="4"/>
  <c r="B20" i="4"/>
  <c r="U19" i="9" l="1"/>
  <c r="V19" i="8"/>
  <c r="AB16" i="8"/>
  <c r="AB17" i="8"/>
  <c r="AB18" i="8"/>
  <c r="AC369" i="8"/>
  <c r="AD18" i="9"/>
  <c r="AD16" i="9"/>
  <c r="AD17" i="9"/>
  <c r="E21" i="4"/>
  <c r="C161" i="9"/>
  <c r="D21" i="4"/>
  <c r="B21" i="4"/>
  <c r="C21" i="4"/>
  <c r="V19" i="9" l="1"/>
  <c r="W19" i="8"/>
  <c r="AC16" i="8"/>
  <c r="AC17" i="8"/>
  <c r="AC18" i="8"/>
  <c r="AD369" i="8"/>
  <c r="C24" i="9"/>
  <c r="C22" i="9"/>
  <c r="C23" i="9"/>
  <c r="E22" i="4"/>
  <c r="D161" i="9"/>
  <c r="B22" i="4"/>
  <c r="C22" i="4"/>
  <c r="D22" i="4"/>
  <c r="W19" i="9" l="1"/>
  <c r="X19" i="8"/>
  <c r="AD17" i="8"/>
  <c r="AD16" i="8"/>
  <c r="AD18" i="8"/>
  <c r="AE369" i="8"/>
  <c r="D24" i="9"/>
  <c r="D23" i="9"/>
  <c r="D22" i="9"/>
  <c r="E23" i="4"/>
  <c r="E161" i="9"/>
  <c r="B23" i="4"/>
  <c r="C23" i="4"/>
  <c r="D23" i="4"/>
  <c r="X19" i="9" l="1"/>
  <c r="Y19" i="8"/>
  <c r="AE16" i="8"/>
  <c r="AE17" i="8"/>
  <c r="AE18" i="8"/>
  <c r="D370" i="8"/>
  <c r="E24" i="9"/>
  <c r="E22" i="9"/>
  <c r="E23" i="9"/>
  <c r="E24" i="4"/>
  <c r="F161" i="9"/>
  <c r="C24" i="4"/>
  <c r="D24" i="4"/>
  <c r="B24" i="4"/>
  <c r="Y19" i="9" l="1"/>
  <c r="Z19" i="8"/>
  <c r="D32" i="8"/>
  <c r="D34" i="8"/>
  <c r="D33" i="8"/>
  <c r="E370" i="8"/>
  <c r="F23" i="9"/>
  <c r="F22" i="9"/>
  <c r="F24" i="9"/>
  <c r="E25" i="4"/>
  <c r="G161" i="9"/>
  <c r="D25" i="4"/>
  <c r="B25" i="4"/>
  <c r="C25" i="4"/>
  <c r="Z19" i="9" l="1"/>
  <c r="AA19" i="8"/>
  <c r="E34" i="8"/>
  <c r="E32" i="8"/>
  <c r="E33" i="8"/>
  <c r="F370" i="8"/>
  <c r="G23" i="9"/>
  <c r="G24" i="9"/>
  <c r="G22" i="9"/>
  <c r="E26" i="4"/>
  <c r="H161" i="9"/>
  <c r="B26" i="4"/>
  <c r="C26" i="4"/>
  <c r="D26" i="4"/>
  <c r="AA19" i="9" l="1"/>
  <c r="AB19" i="8"/>
  <c r="F34" i="8"/>
  <c r="F32" i="8"/>
  <c r="F33" i="8"/>
  <c r="G370" i="8"/>
  <c r="H23" i="9"/>
  <c r="H24" i="9"/>
  <c r="H22" i="9"/>
  <c r="E27" i="4"/>
  <c r="I161" i="9"/>
  <c r="B27" i="4"/>
  <c r="C27" i="4"/>
  <c r="D27" i="4"/>
  <c r="AB19" i="9" l="1"/>
  <c r="AC19" i="8"/>
  <c r="G32" i="8"/>
  <c r="G33" i="8"/>
  <c r="G34" i="8"/>
  <c r="H370" i="8"/>
  <c r="I23" i="9"/>
  <c r="I24" i="9"/>
  <c r="I22" i="9"/>
  <c r="E28" i="4"/>
  <c r="J161" i="9"/>
  <c r="C28" i="4"/>
  <c r="D28" i="4"/>
  <c r="B28" i="4"/>
  <c r="AC19" i="9" l="1"/>
  <c r="AD19" i="8"/>
  <c r="H33" i="8"/>
  <c r="H34" i="8"/>
  <c r="H32" i="8"/>
  <c r="I370" i="8"/>
  <c r="J22" i="9"/>
  <c r="J24" i="9"/>
  <c r="J23" i="9"/>
  <c r="E29" i="4"/>
  <c r="K161" i="9"/>
  <c r="D29" i="4"/>
  <c r="B29" i="4"/>
  <c r="C29" i="4"/>
  <c r="AD19" i="9" l="1"/>
  <c r="AE19" i="8"/>
  <c r="I33" i="8"/>
  <c r="I34" i="8"/>
  <c r="I32" i="8"/>
  <c r="J370" i="8"/>
  <c r="K22" i="9"/>
  <c r="K23" i="9"/>
  <c r="K24" i="9"/>
  <c r="E30" i="4"/>
  <c r="L161" i="9"/>
  <c r="L25" i="9" s="1"/>
  <c r="B30" i="4"/>
  <c r="C30" i="4"/>
  <c r="D30" i="4"/>
  <c r="C25" i="9" l="1"/>
  <c r="D35" i="8"/>
  <c r="J34" i="8"/>
  <c r="J33" i="8"/>
  <c r="J32" i="8"/>
  <c r="K370" i="8"/>
  <c r="L22" i="9"/>
  <c r="L23" i="9"/>
  <c r="L24" i="9"/>
  <c r="E31" i="4"/>
  <c r="M161" i="9"/>
  <c r="B31" i="4"/>
  <c r="C31" i="4"/>
  <c r="D31" i="4"/>
  <c r="D25" i="9" l="1"/>
  <c r="E35" i="8"/>
  <c r="K34" i="8"/>
  <c r="K33" i="8"/>
  <c r="K32" i="8"/>
  <c r="L370" i="8"/>
  <c r="M22" i="9"/>
  <c r="M23" i="9"/>
  <c r="M24" i="9"/>
  <c r="E32" i="4"/>
  <c r="N161" i="9"/>
  <c r="C32" i="4"/>
  <c r="D32" i="4"/>
  <c r="B32" i="4"/>
  <c r="E25" i="9" l="1"/>
  <c r="F35" i="8"/>
  <c r="L34" i="8"/>
  <c r="L32" i="8"/>
  <c r="L33" i="8"/>
  <c r="M370" i="8"/>
  <c r="N24" i="9"/>
  <c r="N23" i="9"/>
  <c r="N22" i="9"/>
  <c r="E33" i="4"/>
  <c r="O161" i="9"/>
  <c r="D33" i="4"/>
  <c r="B33" i="4"/>
  <c r="C33" i="4"/>
  <c r="F25" i="9" l="1"/>
  <c r="G35" i="8"/>
  <c r="M32" i="8"/>
  <c r="M33" i="8"/>
  <c r="M34" i="8"/>
  <c r="N370" i="8"/>
  <c r="O24" i="9"/>
  <c r="O22" i="9"/>
  <c r="O23" i="9"/>
  <c r="E34" i="4"/>
  <c r="P161" i="9"/>
  <c r="B34" i="4"/>
  <c r="C34" i="4"/>
  <c r="D34" i="4"/>
  <c r="G25" i="9" l="1"/>
  <c r="H35" i="8"/>
  <c r="N34" i="8"/>
  <c r="N32" i="8"/>
  <c r="N33" i="8"/>
  <c r="O370" i="8"/>
  <c r="P22" i="9"/>
  <c r="P24" i="9"/>
  <c r="P23" i="9"/>
  <c r="E35" i="4"/>
  <c r="Q161" i="9"/>
  <c r="B35" i="4"/>
  <c r="C35" i="4"/>
  <c r="D35" i="4"/>
  <c r="H25" i="9" l="1"/>
  <c r="I35" i="8"/>
  <c r="O32" i="8"/>
  <c r="O34" i="8"/>
  <c r="O33" i="8"/>
  <c r="P370" i="8"/>
  <c r="Q24" i="9"/>
  <c r="Q22" i="9"/>
  <c r="Q23" i="9"/>
  <c r="E36" i="4"/>
  <c r="R161" i="9"/>
  <c r="C36" i="4"/>
  <c r="D36" i="4"/>
  <c r="B36" i="4"/>
  <c r="I25" i="9" l="1"/>
  <c r="J35" i="8"/>
  <c r="P32" i="8"/>
  <c r="P34" i="8"/>
  <c r="P33" i="8"/>
  <c r="Q370" i="8"/>
  <c r="R23" i="9"/>
  <c r="R22" i="9"/>
  <c r="R24" i="9"/>
  <c r="E37" i="4"/>
  <c r="S161" i="9"/>
  <c r="D37" i="4"/>
  <c r="B37" i="4"/>
  <c r="C37" i="4"/>
  <c r="J25" i="9" l="1"/>
  <c r="K35" i="8"/>
  <c r="Q32" i="8"/>
  <c r="Q33" i="8"/>
  <c r="Q34" i="8"/>
  <c r="R370" i="8"/>
  <c r="S23" i="9"/>
  <c r="S24" i="9"/>
  <c r="S22" i="9"/>
  <c r="E38" i="4"/>
  <c r="T161" i="9"/>
  <c r="B38" i="4"/>
  <c r="C38" i="4"/>
  <c r="D38" i="4"/>
  <c r="K25" i="9" l="1"/>
  <c r="L35" i="8"/>
  <c r="R33" i="8"/>
  <c r="R32" i="8"/>
  <c r="R34" i="8"/>
  <c r="S370" i="8"/>
  <c r="T24" i="9"/>
  <c r="T23" i="9"/>
  <c r="T22" i="9"/>
  <c r="E39" i="4"/>
  <c r="U161" i="9"/>
  <c r="B39" i="4"/>
  <c r="C39" i="4"/>
  <c r="D39" i="4"/>
  <c r="M35" i="8" l="1"/>
  <c r="S32" i="8"/>
  <c r="S34" i="8"/>
  <c r="S33" i="8"/>
  <c r="T370" i="8"/>
  <c r="U23" i="9"/>
  <c r="U24" i="9"/>
  <c r="U22" i="9"/>
  <c r="E40" i="4"/>
  <c r="V161" i="9"/>
  <c r="C40" i="4"/>
  <c r="D40" i="4"/>
  <c r="B40" i="4"/>
  <c r="M25" i="9" l="1"/>
  <c r="N35" i="8"/>
  <c r="T34" i="8"/>
  <c r="T33" i="8"/>
  <c r="T32" i="8"/>
  <c r="U370" i="8"/>
  <c r="V22" i="9"/>
  <c r="V24" i="9"/>
  <c r="V23" i="9"/>
  <c r="E41" i="4"/>
  <c r="W161" i="9"/>
  <c r="D41" i="4"/>
  <c r="B41" i="4"/>
  <c r="C41" i="4"/>
  <c r="N25" i="9" l="1"/>
  <c r="O35" i="8"/>
  <c r="U34" i="8"/>
  <c r="U33" i="8"/>
  <c r="U32" i="8"/>
  <c r="V370" i="8"/>
  <c r="W22" i="9"/>
  <c r="W23" i="9"/>
  <c r="W24" i="9"/>
  <c r="E42" i="4"/>
  <c r="X161" i="9"/>
  <c r="B42" i="4"/>
  <c r="C42" i="4"/>
  <c r="D42" i="4"/>
  <c r="O25" i="9" l="1"/>
  <c r="P35" i="8"/>
  <c r="V32" i="8"/>
  <c r="V34" i="8"/>
  <c r="V33" i="8"/>
  <c r="W370" i="8"/>
  <c r="X23" i="9"/>
  <c r="X22" i="9"/>
  <c r="X24" i="9"/>
  <c r="E43" i="4"/>
  <c r="Y161" i="9"/>
  <c r="B43" i="4"/>
  <c r="C43" i="4"/>
  <c r="D43" i="4"/>
  <c r="P25" i="9" l="1"/>
  <c r="Q35" i="8"/>
  <c r="W34" i="8"/>
  <c r="W33" i="8"/>
  <c r="W32" i="8"/>
  <c r="X370" i="8"/>
  <c r="Y22" i="9"/>
  <c r="Y23" i="9"/>
  <c r="Y24" i="9"/>
  <c r="E44" i="4"/>
  <c r="Z161" i="9"/>
  <c r="C44" i="4"/>
  <c r="D44" i="4"/>
  <c r="B44" i="4"/>
  <c r="Q25" i="9" l="1"/>
  <c r="R35" i="8"/>
  <c r="X34" i="8"/>
  <c r="X32" i="8"/>
  <c r="X33" i="8"/>
  <c r="Y370" i="8"/>
  <c r="Z24" i="9"/>
  <c r="Z23" i="9"/>
  <c r="Z22" i="9"/>
  <c r="E45" i="4"/>
  <c r="AA161" i="9"/>
  <c r="D45" i="4"/>
  <c r="B45" i="4"/>
  <c r="C45" i="4"/>
  <c r="R25" i="9" l="1"/>
  <c r="S35" i="8"/>
  <c r="Y32" i="8"/>
  <c r="Y33" i="8"/>
  <c r="Y34" i="8"/>
  <c r="Z370" i="8"/>
  <c r="AA24" i="9"/>
  <c r="AA22" i="9"/>
  <c r="AA23" i="9"/>
  <c r="E46" i="4"/>
  <c r="AB161" i="9"/>
  <c r="B46" i="4"/>
  <c r="C46" i="4"/>
  <c r="D46" i="4"/>
  <c r="S25" i="9" l="1"/>
  <c r="T35" i="8"/>
  <c r="Z34" i="8"/>
  <c r="Z32" i="8"/>
  <c r="Z33" i="8"/>
  <c r="AA370" i="8"/>
  <c r="AB24" i="9"/>
  <c r="AB22" i="9"/>
  <c r="AB23" i="9"/>
  <c r="E47" i="4"/>
  <c r="AC161" i="9"/>
  <c r="B47" i="4"/>
  <c r="C47" i="4"/>
  <c r="D47" i="4"/>
  <c r="T25" i="9" l="1"/>
  <c r="U35" i="8"/>
  <c r="AA33" i="8"/>
  <c r="AA34" i="8"/>
  <c r="AA32" i="8"/>
  <c r="AB370" i="8"/>
  <c r="AC24" i="9"/>
  <c r="AC23" i="9"/>
  <c r="AC22" i="9"/>
  <c r="E48" i="4"/>
  <c r="AD161" i="9"/>
  <c r="C48" i="4"/>
  <c r="D48" i="4"/>
  <c r="B48" i="4"/>
  <c r="U25" i="9" l="1"/>
  <c r="V35" i="8"/>
  <c r="AB34" i="8"/>
  <c r="AB32" i="8"/>
  <c r="AB33" i="8"/>
  <c r="AC370" i="8"/>
  <c r="AD23" i="9"/>
  <c r="AD22" i="9"/>
  <c r="AD24" i="9"/>
  <c r="E49" i="4"/>
  <c r="C162" i="9"/>
  <c r="D49" i="4"/>
  <c r="B49" i="4"/>
  <c r="C49" i="4"/>
  <c r="V25" i="9" l="1"/>
  <c r="W35" i="8"/>
  <c r="AC32" i="8"/>
  <c r="AC34" i="8"/>
  <c r="AC33" i="8"/>
  <c r="AD370" i="8"/>
  <c r="C28" i="9"/>
  <c r="C30" i="9"/>
  <c r="C29" i="9"/>
  <c r="E50" i="4"/>
  <c r="D162" i="9"/>
  <c r="B50" i="4"/>
  <c r="C50" i="4"/>
  <c r="D50" i="4"/>
  <c r="W25" i="9" l="1"/>
  <c r="X35" i="8"/>
  <c r="AD34" i="8"/>
  <c r="AD33" i="8"/>
  <c r="AD32" i="8"/>
  <c r="AE370" i="8"/>
  <c r="D30" i="9"/>
  <c r="D28" i="9"/>
  <c r="D29" i="9"/>
  <c r="E51" i="4"/>
  <c r="E162" i="9"/>
  <c r="B51" i="4"/>
  <c r="C51" i="4"/>
  <c r="D51" i="4"/>
  <c r="X25" i="9" l="1"/>
  <c r="Y35" i="8"/>
  <c r="AE34" i="8"/>
  <c r="AE33" i="8"/>
  <c r="AE32" i="8"/>
  <c r="D371" i="8"/>
  <c r="E30" i="9"/>
  <c r="E28" i="9"/>
  <c r="E29" i="9"/>
  <c r="E52" i="4"/>
  <c r="F162" i="9"/>
  <c r="C52" i="4"/>
  <c r="D52" i="4"/>
  <c r="B52" i="4"/>
  <c r="Y25" i="9" l="1"/>
  <c r="Z35" i="8"/>
  <c r="D48" i="8"/>
  <c r="D49" i="8"/>
  <c r="D50" i="8"/>
  <c r="E371" i="8"/>
  <c r="F30" i="9"/>
  <c r="F29" i="9"/>
  <c r="F28" i="9"/>
  <c r="E53" i="4"/>
  <c r="G162" i="9"/>
  <c r="D53" i="4"/>
  <c r="B53" i="4"/>
  <c r="C53" i="4"/>
  <c r="Z25" i="9" l="1"/>
  <c r="AA35" i="8"/>
  <c r="E48" i="8"/>
  <c r="E50" i="8"/>
  <c r="E49" i="8"/>
  <c r="F371" i="8"/>
  <c r="G29" i="9"/>
  <c r="G30" i="9"/>
  <c r="G28" i="9"/>
  <c r="E54" i="4"/>
  <c r="H162" i="9"/>
  <c r="B54" i="4"/>
  <c r="C54" i="4"/>
  <c r="D54" i="4"/>
  <c r="AA25" i="9" l="1"/>
  <c r="AB35" i="8"/>
  <c r="F48" i="8"/>
  <c r="F50" i="8"/>
  <c r="F49" i="8"/>
  <c r="G371" i="8"/>
  <c r="H28" i="9"/>
  <c r="H30" i="9"/>
  <c r="H29" i="9"/>
  <c r="E55" i="4"/>
  <c r="I162" i="9"/>
  <c r="B55" i="4"/>
  <c r="C55" i="4"/>
  <c r="D55" i="4"/>
  <c r="AB25" i="9" l="1"/>
  <c r="AC35" i="8"/>
  <c r="G50" i="8"/>
  <c r="G48" i="8"/>
  <c r="G49" i="8"/>
  <c r="H371" i="8"/>
  <c r="I28" i="9"/>
  <c r="I30" i="9"/>
  <c r="I29" i="9"/>
  <c r="E56" i="4"/>
  <c r="J162" i="9"/>
  <c r="C56" i="4"/>
  <c r="D56" i="4"/>
  <c r="B56" i="4"/>
  <c r="AC25" i="9" l="1"/>
  <c r="AD35" i="8"/>
  <c r="H50" i="8"/>
  <c r="H49" i="8"/>
  <c r="H48" i="8"/>
  <c r="I371" i="8"/>
  <c r="J29" i="9"/>
  <c r="J30" i="9"/>
  <c r="J28" i="9"/>
  <c r="E57" i="4"/>
  <c r="K162" i="9"/>
  <c r="D57" i="4"/>
  <c r="B57" i="4"/>
  <c r="C57" i="4"/>
  <c r="AD25" i="9" l="1"/>
  <c r="AE35" i="8"/>
  <c r="I49" i="8"/>
  <c r="I50" i="8"/>
  <c r="I48" i="8"/>
  <c r="J371" i="8"/>
  <c r="K29" i="9"/>
  <c r="K28" i="9"/>
  <c r="K30" i="9"/>
  <c r="E58" i="4"/>
  <c r="L162" i="9"/>
  <c r="B58" i="4"/>
  <c r="C58" i="4"/>
  <c r="D58" i="4"/>
  <c r="C31" i="9" l="1"/>
  <c r="D51" i="8"/>
  <c r="J50" i="8"/>
  <c r="J49" i="8"/>
  <c r="J48" i="8"/>
  <c r="K371" i="8"/>
  <c r="L29" i="9"/>
  <c r="L28" i="9"/>
  <c r="L30" i="9"/>
  <c r="E59" i="4"/>
  <c r="M162" i="9"/>
  <c r="B59" i="4"/>
  <c r="C59" i="4"/>
  <c r="D59" i="4"/>
  <c r="D31" i="9" l="1"/>
  <c r="E51" i="8"/>
  <c r="K49" i="8"/>
  <c r="K50" i="8"/>
  <c r="K48" i="8"/>
  <c r="L371" i="8"/>
  <c r="M30" i="9"/>
  <c r="M28" i="9"/>
  <c r="M29" i="9"/>
  <c r="E60" i="4"/>
  <c r="N162" i="9"/>
  <c r="C60" i="4"/>
  <c r="D60" i="4"/>
  <c r="B60" i="4"/>
  <c r="E31" i="9" l="1"/>
  <c r="F51" i="8"/>
  <c r="L49" i="8"/>
  <c r="L50" i="8"/>
  <c r="L48" i="8"/>
  <c r="M371" i="8"/>
  <c r="N28" i="9"/>
  <c r="N29" i="9"/>
  <c r="N30" i="9"/>
  <c r="E61" i="4"/>
  <c r="O162" i="9"/>
  <c r="D61" i="4"/>
  <c r="B61" i="4"/>
  <c r="C61" i="4"/>
  <c r="F31" i="9" l="1"/>
  <c r="G51" i="8"/>
  <c r="M49" i="8"/>
  <c r="M48" i="8"/>
  <c r="M50" i="8"/>
  <c r="N371" i="8"/>
  <c r="O29" i="9"/>
  <c r="O30" i="9"/>
  <c r="O28" i="9"/>
  <c r="E62" i="4"/>
  <c r="P162" i="9"/>
  <c r="B62" i="4"/>
  <c r="C62" i="4"/>
  <c r="D62" i="4"/>
  <c r="G31" i="9" l="1"/>
  <c r="H51" i="8"/>
  <c r="N49" i="8"/>
  <c r="N48" i="8"/>
  <c r="N50" i="8"/>
  <c r="O371" i="8"/>
  <c r="P30" i="9"/>
  <c r="P29" i="9"/>
  <c r="P28" i="9"/>
  <c r="E63" i="4"/>
  <c r="Q162" i="9"/>
  <c r="B63" i="4"/>
  <c r="C63" i="4"/>
  <c r="D63" i="4"/>
  <c r="H31" i="9" l="1"/>
  <c r="I51" i="8"/>
  <c r="O48" i="8"/>
  <c r="O49" i="8"/>
  <c r="O50" i="8"/>
  <c r="P371" i="8"/>
  <c r="Q30" i="9"/>
  <c r="Q28" i="9"/>
  <c r="Q29" i="9"/>
  <c r="E64" i="4"/>
  <c r="R162" i="9"/>
  <c r="C64" i="4"/>
  <c r="D64" i="4"/>
  <c r="B64" i="4"/>
  <c r="I31" i="9" l="1"/>
  <c r="J51" i="8"/>
  <c r="P48" i="8"/>
  <c r="P49" i="8"/>
  <c r="P50" i="8"/>
  <c r="Q371" i="8"/>
  <c r="R30" i="9"/>
  <c r="R29" i="9"/>
  <c r="R28" i="9"/>
  <c r="E65" i="4"/>
  <c r="S162" i="9"/>
  <c r="D65" i="4"/>
  <c r="B65" i="4"/>
  <c r="C65" i="4"/>
  <c r="J31" i="9" l="1"/>
  <c r="K51" i="8"/>
  <c r="Q48" i="8"/>
  <c r="Q49" i="8"/>
  <c r="Q50" i="8"/>
  <c r="R371" i="8"/>
  <c r="S30" i="9"/>
  <c r="S29" i="9"/>
  <c r="S28" i="9"/>
  <c r="E66" i="4"/>
  <c r="T162" i="9"/>
  <c r="B66" i="4"/>
  <c r="C66" i="4"/>
  <c r="D66" i="4"/>
  <c r="K31" i="9" l="1"/>
  <c r="L51" i="8"/>
  <c r="R48" i="8"/>
  <c r="R49" i="8"/>
  <c r="R50" i="8"/>
  <c r="S371" i="8"/>
  <c r="T29" i="9"/>
  <c r="T30" i="9"/>
  <c r="T28" i="9"/>
  <c r="E67" i="4"/>
  <c r="U162" i="9"/>
  <c r="B67" i="4"/>
  <c r="C67" i="4"/>
  <c r="D67" i="4"/>
  <c r="L31" i="9" l="1"/>
  <c r="M51" i="8"/>
  <c r="S50" i="8"/>
  <c r="S48" i="8"/>
  <c r="S49" i="8"/>
  <c r="T371" i="8"/>
  <c r="U28" i="9"/>
  <c r="U30" i="9"/>
  <c r="U29" i="9"/>
  <c r="E68" i="4"/>
  <c r="V162" i="9"/>
  <c r="C68" i="4"/>
  <c r="D68" i="4"/>
  <c r="B68" i="4"/>
  <c r="M31" i="9" l="1"/>
  <c r="N51" i="8"/>
  <c r="T50" i="8"/>
  <c r="T48" i="8"/>
  <c r="T49" i="8"/>
  <c r="U371" i="8"/>
  <c r="V29" i="9"/>
  <c r="V28" i="9"/>
  <c r="V30" i="9"/>
  <c r="E69" i="4"/>
  <c r="W162" i="9"/>
  <c r="D69" i="4"/>
  <c r="B69" i="4"/>
  <c r="C69" i="4"/>
  <c r="N31" i="9" l="1"/>
  <c r="O51" i="8"/>
  <c r="U50" i="8"/>
  <c r="U49" i="8"/>
  <c r="U48" i="8"/>
  <c r="V371" i="8"/>
  <c r="W30" i="9"/>
  <c r="W29" i="9"/>
  <c r="W28" i="9"/>
  <c r="E70" i="4"/>
  <c r="X162" i="9"/>
  <c r="B70" i="4"/>
  <c r="C70" i="4"/>
  <c r="D70" i="4"/>
  <c r="O31" i="9" l="1"/>
  <c r="P51" i="8"/>
  <c r="V50" i="8"/>
  <c r="V48" i="8"/>
  <c r="V49" i="8"/>
  <c r="W371" i="8"/>
  <c r="X29" i="9"/>
  <c r="X28" i="9"/>
  <c r="X30" i="9"/>
  <c r="E71" i="4"/>
  <c r="Y162" i="9"/>
  <c r="B71" i="4"/>
  <c r="C71" i="4"/>
  <c r="D71" i="4"/>
  <c r="P31" i="9" l="1"/>
  <c r="Q51" i="8"/>
  <c r="W49" i="8"/>
  <c r="W50" i="8"/>
  <c r="W48" i="8"/>
  <c r="X371" i="8"/>
  <c r="Y29" i="9"/>
  <c r="Y28" i="9"/>
  <c r="Y30" i="9"/>
  <c r="E72" i="4"/>
  <c r="Z162" i="9"/>
  <c r="C72" i="4"/>
  <c r="D72" i="4"/>
  <c r="B72" i="4"/>
  <c r="Q31" i="9" l="1"/>
  <c r="R51" i="8"/>
  <c r="X49" i="8"/>
  <c r="X50" i="8"/>
  <c r="X48" i="8"/>
  <c r="Y371" i="8"/>
  <c r="Z28" i="9"/>
  <c r="Z30" i="9"/>
  <c r="Z29" i="9"/>
  <c r="E73" i="4"/>
  <c r="AA162" i="9"/>
  <c r="D73" i="4"/>
  <c r="B73" i="4"/>
  <c r="C73" i="4"/>
  <c r="R31" i="9" l="1"/>
  <c r="S51" i="8"/>
  <c r="Y50" i="8"/>
  <c r="Y48" i="8"/>
  <c r="Y49" i="8"/>
  <c r="Z371" i="8"/>
  <c r="AA28" i="9"/>
  <c r="AA30" i="9"/>
  <c r="AA29" i="9"/>
  <c r="E74" i="4"/>
  <c r="AB162" i="9"/>
  <c r="B74" i="4"/>
  <c r="C74" i="4"/>
  <c r="D74" i="4"/>
  <c r="S31" i="9" l="1"/>
  <c r="T51" i="8"/>
  <c r="Z49" i="8"/>
  <c r="Z50" i="8"/>
  <c r="Z48" i="8"/>
  <c r="AA371" i="8"/>
  <c r="AB29" i="9"/>
  <c r="AB30" i="9"/>
  <c r="AB28" i="9"/>
  <c r="E75" i="4"/>
  <c r="AC162" i="9"/>
  <c r="B75" i="4"/>
  <c r="C75" i="4"/>
  <c r="D75" i="4"/>
  <c r="T31" i="9" l="1"/>
  <c r="U51" i="8"/>
  <c r="AA48" i="8"/>
  <c r="AA49" i="8"/>
  <c r="AA50" i="8"/>
  <c r="AB371" i="8"/>
  <c r="AC30" i="9"/>
  <c r="AC29" i="9"/>
  <c r="AC28" i="9"/>
  <c r="E76" i="4"/>
  <c r="AD162" i="9"/>
  <c r="C76" i="4"/>
  <c r="D76" i="4"/>
  <c r="B76" i="4"/>
  <c r="U31" i="9" l="1"/>
  <c r="V51" i="8"/>
  <c r="AB48" i="8"/>
  <c r="AB49" i="8"/>
  <c r="AB50" i="8"/>
  <c r="AC371" i="8"/>
  <c r="AD30" i="9"/>
  <c r="AD28" i="9"/>
  <c r="AD29" i="9"/>
  <c r="E77" i="4"/>
  <c r="C163" i="9"/>
  <c r="D77" i="4"/>
  <c r="B77" i="4"/>
  <c r="C77" i="4"/>
  <c r="V31" i="9" l="1"/>
  <c r="W51" i="8"/>
  <c r="AC50" i="8"/>
  <c r="AC48" i="8"/>
  <c r="AC49" i="8"/>
  <c r="AD371" i="8"/>
  <c r="C36" i="9"/>
  <c r="C34" i="9"/>
  <c r="C35" i="9"/>
  <c r="E78" i="4"/>
  <c r="D163" i="9"/>
  <c r="B78" i="4"/>
  <c r="C78" i="4"/>
  <c r="D78" i="4"/>
  <c r="W31" i="9" l="1"/>
  <c r="X51" i="8"/>
  <c r="AD48" i="8"/>
  <c r="AD49" i="8"/>
  <c r="AD50" i="8"/>
  <c r="AE371" i="8"/>
  <c r="D35" i="9"/>
  <c r="D34" i="9"/>
  <c r="D36" i="9"/>
  <c r="E79" i="4"/>
  <c r="E163" i="9"/>
  <c r="B79" i="4"/>
  <c r="C79" i="4"/>
  <c r="D79" i="4"/>
  <c r="X31" i="9" l="1"/>
  <c r="Y51" i="8"/>
  <c r="AE50" i="8"/>
  <c r="AE48" i="8"/>
  <c r="AE49" i="8"/>
  <c r="D372" i="8"/>
  <c r="E34" i="9"/>
  <c r="E36" i="9"/>
  <c r="E35" i="9"/>
  <c r="E80" i="4"/>
  <c r="F163" i="9"/>
  <c r="C80" i="4"/>
  <c r="D80" i="4"/>
  <c r="B80" i="4"/>
  <c r="Y31" i="9" l="1"/>
  <c r="Z51" i="8"/>
  <c r="D66" i="8"/>
  <c r="D64" i="8"/>
  <c r="D65" i="8"/>
  <c r="E372" i="8"/>
  <c r="F35" i="9"/>
  <c r="F36" i="9"/>
  <c r="F34" i="9"/>
  <c r="E81" i="4"/>
  <c r="G163" i="9"/>
  <c r="D81" i="4"/>
  <c r="B81" i="4"/>
  <c r="C81" i="4"/>
  <c r="Z31" i="9" l="1"/>
  <c r="AA51" i="8"/>
  <c r="E65" i="8"/>
  <c r="E64" i="8"/>
  <c r="E66" i="8"/>
  <c r="F372" i="8"/>
  <c r="G35" i="9"/>
  <c r="G36" i="9"/>
  <c r="G34" i="9"/>
  <c r="E82" i="4"/>
  <c r="H163" i="9"/>
  <c r="B82" i="4"/>
  <c r="C82" i="4"/>
  <c r="D82" i="4"/>
  <c r="AA31" i="9" l="1"/>
  <c r="AB51" i="8"/>
  <c r="F66" i="8"/>
  <c r="F65" i="8"/>
  <c r="F64" i="8"/>
  <c r="G372" i="8"/>
  <c r="H35" i="9"/>
  <c r="H34" i="9"/>
  <c r="H36" i="9"/>
  <c r="E83" i="4"/>
  <c r="I163" i="9"/>
  <c r="B83" i="4"/>
  <c r="C83" i="4"/>
  <c r="D83" i="4"/>
  <c r="AB31" i="9" l="1"/>
  <c r="AC51" i="8"/>
  <c r="G65" i="8"/>
  <c r="G66" i="8"/>
  <c r="G64" i="8"/>
  <c r="H372" i="8"/>
  <c r="I34" i="9"/>
  <c r="I36" i="9"/>
  <c r="I35" i="9"/>
  <c r="E84" i="4"/>
  <c r="J163" i="9"/>
  <c r="C84" i="4"/>
  <c r="D84" i="4"/>
  <c r="B84" i="4"/>
  <c r="AC31" i="9" l="1"/>
  <c r="AD51" i="8"/>
  <c r="H65" i="8"/>
  <c r="H66" i="8"/>
  <c r="H64" i="8"/>
  <c r="I372" i="8"/>
  <c r="J34" i="9"/>
  <c r="J36" i="9"/>
  <c r="J35" i="9"/>
  <c r="E85" i="4"/>
  <c r="K163" i="9"/>
  <c r="D85" i="4"/>
  <c r="B85" i="4"/>
  <c r="C85" i="4"/>
  <c r="AD31" i="9" l="1"/>
  <c r="AE51" i="8"/>
  <c r="I64" i="8"/>
  <c r="I66" i="8"/>
  <c r="I65" i="8"/>
  <c r="J372" i="8"/>
  <c r="K36" i="9"/>
  <c r="K34" i="9"/>
  <c r="K35" i="9"/>
  <c r="E86" i="4"/>
  <c r="L163" i="9"/>
  <c r="B86" i="4"/>
  <c r="C86" i="4"/>
  <c r="D86" i="4"/>
  <c r="C37" i="9" l="1"/>
  <c r="D67" i="8"/>
  <c r="J65" i="8"/>
  <c r="J64" i="8"/>
  <c r="J66" i="8"/>
  <c r="K372" i="8"/>
  <c r="L35" i="9"/>
  <c r="L36" i="9"/>
  <c r="L34" i="9"/>
  <c r="E87" i="4"/>
  <c r="M163" i="9"/>
  <c r="B87" i="4"/>
  <c r="C87" i="4"/>
  <c r="D87" i="4"/>
  <c r="D37" i="9" l="1"/>
  <c r="E67" i="8"/>
  <c r="K64" i="8"/>
  <c r="K65" i="8"/>
  <c r="K66" i="8"/>
  <c r="L372" i="8"/>
  <c r="M35" i="9"/>
  <c r="M36" i="9"/>
  <c r="M34" i="9"/>
  <c r="E88" i="4"/>
  <c r="N163" i="9"/>
  <c r="C88" i="4"/>
  <c r="D88" i="4"/>
  <c r="B88" i="4"/>
  <c r="E37" i="9" l="1"/>
  <c r="F67" i="8"/>
  <c r="L64" i="8"/>
  <c r="L65" i="8"/>
  <c r="L66" i="8"/>
  <c r="M372" i="8"/>
  <c r="N36" i="9"/>
  <c r="N34" i="9"/>
  <c r="N35" i="9"/>
  <c r="E89" i="4"/>
  <c r="O163" i="9"/>
  <c r="D89" i="4"/>
  <c r="B89" i="4"/>
  <c r="C89" i="4"/>
  <c r="F37" i="9" l="1"/>
  <c r="G67" i="8"/>
  <c r="M66" i="8"/>
  <c r="M64" i="8"/>
  <c r="M65" i="8"/>
  <c r="N372" i="8"/>
  <c r="O34" i="9"/>
  <c r="O36" i="9"/>
  <c r="O35" i="9"/>
  <c r="E90" i="4"/>
  <c r="P163" i="9"/>
  <c r="B90" i="4"/>
  <c r="C90" i="4"/>
  <c r="D90" i="4"/>
  <c r="G37" i="9" l="1"/>
  <c r="H67" i="8"/>
  <c r="N64" i="8"/>
  <c r="N65" i="8"/>
  <c r="N66" i="8"/>
  <c r="O372" i="8"/>
  <c r="P36" i="9"/>
  <c r="P35" i="9"/>
  <c r="P34" i="9"/>
  <c r="E91" i="4"/>
  <c r="Q163" i="9"/>
  <c r="B91" i="4"/>
  <c r="C91" i="4"/>
  <c r="D91" i="4"/>
  <c r="H37" i="9" l="1"/>
  <c r="I67" i="8"/>
  <c r="O66" i="8"/>
  <c r="O64" i="8"/>
  <c r="O65" i="8"/>
  <c r="P372" i="8"/>
  <c r="Q35" i="9"/>
  <c r="Q34" i="9"/>
  <c r="Q36" i="9"/>
  <c r="E92" i="4"/>
  <c r="R163" i="9"/>
  <c r="C92" i="4"/>
  <c r="D92" i="4"/>
  <c r="B92" i="4"/>
  <c r="I37" i="9" l="1"/>
  <c r="J67" i="8"/>
  <c r="P66" i="8"/>
  <c r="P64" i="8"/>
  <c r="P65" i="8"/>
  <c r="Q372" i="8"/>
  <c r="R35" i="9"/>
  <c r="R34" i="9"/>
  <c r="R36" i="9"/>
  <c r="E93" i="4"/>
  <c r="S163" i="9"/>
  <c r="D93" i="4"/>
  <c r="B93" i="4"/>
  <c r="C93" i="4"/>
  <c r="J37" i="9" l="1"/>
  <c r="K67" i="8"/>
  <c r="Q64" i="8"/>
  <c r="Q66" i="8"/>
  <c r="Q65" i="8"/>
  <c r="R372" i="8"/>
  <c r="S36" i="9"/>
  <c r="S34" i="9"/>
  <c r="S35" i="9"/>
  <c r="E94" i="4"/>
  <c r="T163" i="9"/>
  <c r="B94" i="4"/>
  <c r="C94" i="4"/>
  <c r="D94" i="4"/>
  <c r="K37" i="9" l="1"/>
  <c r="L67" i="8"/>
  <c r="R66" i="8"/>
  <c r="R65" i="8"/>
  <c r="R64" i="8"/>
  <c r="S372" i="8"/>
  <c r="T34" i="9"/>
  <c r="T35" i="9"/>
  <c r="T36" i="9"/>
  <c r="E95" i="4"/>
  <c r="U163" i="9"/>
  <c r="B95" i="4"/>
  <c r="C95" i="4"/>
  <c r="D95" i="4"/>
  <c r="L37" i="9" l="1"/>
  <c r="M67" i="8"/>
  <c r="S65" i="8"/>
  <c r="S66" i="8"/>
  <c r="S64" i="8"/>
  <c r="T372" i="8"/>
  <c r="U35" i="9"/>
  <c r="U34" i="9"/>
  <c r="U36" i="9"/>
  <c r="E96" i="4"/>
  <c r="V163" i="9"/>
  <c r="C96" i="4"/>
  <c r="D96" i="4"/>
  <c r="B96" i="4"/>
  <c r="M37" i="9" l="1"/>
  <c r="N67" i="8"/>
  <c r="T65" i="8"/>
  <c r="T66" i="8"/>
  <c r="T64" i="8"/>
  <c r="U372" i="8"/>
  <c r="V34" i="9"/>
  <c r="V36" i="9"/>
  <c r="V35" i="9"/>
  <c r="E97" i="4"/>
  <c r="W163" i="9"/>
  <c r="D97" i="4"/>
  <c r="B97" i="4"/>
  <c r="C97" i="4"/>
  <c r="N37" i="9" l="1"/>
  <c r="O67" i="8"/>
  <c r="U65" i="8"/>
  <c r="U66" i="8"/>
  <c r="U64" i="8"/>
  <c r="V372" i="8"/>
  <c r="W36" i="9"/>
  <c r="W34" i="9"/>
  <c r="W35" i="9"/>
  <c r="E98" i="4"/>
  <c r="X163" i="9"/>
  <c r="B98" i="4"/>
  <c r="C98" i="4"/>
  <c r="D98" i="4"/>
  <c r="O37" i="9" l="1"/>
  <c r="P67" i="8"/>
  <c r="V65" i="8"/>
  <c r="V66" i="8"/>
  <c r="V64" i="8"/>
  <c r="W372" i="8"/>
  <c r="X36" i="9"/>
  <c r="X35" i="9"/>
  <c r="X34" i="9"/>
  <c r="E99" i="4"/>
  <c r="Y163" i="9"/>
  <c r="B99" i="4"/>
  <c r="C99" i="4"/>
  <c r="D99" i="4"/>
  <c r="P37" i="9" l="1"/>
  <c r="Q67" i="8"/>
  <c r="W64" i="8"/>
  <c r="W65" i="8"/>
  <c r="W66" i="8"/>
  <c r="X372" i="8"/>
  <c r="Y35" i="9"/>
  <c r="Y36" i="9"/>
  <c r="Y34" i="9"/>
  <c r="E100" i="4"/>
  <c r="Z163" i="9"/>
  <c r="C100" i="4"/>
  <c r="D100" i="4"/>
  <c r="B100" i="4"/>
  <c r="Q37" i="9" l="1"/>
  <c r="R67" i="8"/>
  <c r="X64" i="8"/>
  <c r="X65" i="8"/>
  <c r="X66" i="8"/>
  <c r="Y372" i="8"/>
  <c r="Z36" i="9"/>
  <c r="Z35" i="9"/>
  <c r="Z34" i="9"/>
  <c r="E101" i="4"/>
  <c r="AA163" i="9"/>
  <c r="D101" i="4"/>
  <c r="B101" i="4"/>
  <c r="C101" i="4"/>
  <c r="R37" i="9" l="1"/>
  <c r="S67" i="8"/>
  <c r="Y66" i="8"/>
  <c r="Y64" i="8"/>
  <c r="Y65" i="8"/>
  <c r="Z372" i="8"/>
  <c r="AA34" i="9"/>
  <c r="AA36" i="9"/>
  <c r="AA35" i="9"/>
  <c r="E102" i="4"/>
  <c r="AB163" i="9"/>
  <c r="B102" i="4"/>
  <c r="C102" i="4"/>
  <c r="D102" i="4"/>
  <c r="S37" i="9" l="1"/>
  <c r="T67" i="8"/>
  <c r="Z64" i="8"/>
  <c r="Z65" i="8"/>
  <c r="Z66" i="8"/>
  <c r="AA372" i="8"/>
  <c r="AB34" i="9"/>
  <c r="AB36" i="9"/>
  <c r="AB35" i="9"/>
  <c r="E103" i="4"/>
  <c r="AC163" i="9"/>
  <c r="B103" i="4"/>
  <c r="C103" i="4"/>
  <c r="D103" i="4"/>
  <c r="T37" i="9" l="1"/>
  <c r="U67" i="8"/>
  <c r="AA66" i="8"/>
  <c r="AA64" i="8"/>
  <c r="AA65" i="8"/>
  <c r="AB372" i="8"/>
  <c r="AC36" i="9"/>
  <c r="AC35" i="9"/>
  <c r="AC34" i="9"/>
  <c r="E104" i="4"/>
  <c r="AD163" i="9"/>
  <c r="C104" i="4"/>
  <c r="D104" i="4"/>
  <c r="B104" i="4"/>
  <c r="U37" i="9" l="1"/>
  <c r="V67" i="8"/>
  <c r="AB66" i="8"/>
  <c r="AB64" i="8"/>
  <c r="AB65" i="8"/>
  <c r="AC372" i="8"/>
  <c r="AD35" i="9"/>
  <c r="AD34" i="9"/>
  <c r="AD36" i="9"/>
  <c r="E105" i="4"/>
  <c r="C164" i="9"/>
  <c r="D105" i="4"/>
  <c r="B105" i="4"/>
  <c r="C105" i="4"/>
  <c r="V37" i="9" l="1"/>
  <c r="W67" i="8"/>
  <c r="AC64" i="8"/>
  <c r="AC65" i="8"/>
  <c r="AC66" i="8"/>
  <c r="AD372" i="8"/>
  <c r="C42" i="9"/>
  <c r="C41" i="9"/>
  <c r="C40" i="9"/>
  <c r="E106" i="4"/>
  <c r="D164" i="9"/>
  <c r="B106" i="4"/>
  <c r="C106" i="4"/>
  <c r="D106" i="4"/>
  <c r="W37" i="9" l="1"/>
  <c r="X67" i="8"/>
  <c r="AD66" i="8"/>
  <c r="AD64" i="8"/>
  <c r="AD65" i="8"/>
  <c r="AE372" i="8"/>
  <c r="D42" i="9"/>
  <c r="E107" i="4"/>
  <c r="E164" i="9"/>
  <c r="B107" i="4"/>
  <c r="C107" i="4"/>
  <c r="D107" i="4"/>
  <c r="X37" i="9" l="1"/>
  <c r="Y67" i="8"/>
  <c r="AE65" i="8"/>
  <c r="AE66" i="8"/>
  <c r="AE64" i="8"/>
  <c r="D373" i="8"/>
  <c r="E42" i="9"/>
  <c r="E108" i="4"/>
  <c r="F164" i="9"/>
  <c r="C108" i="4"/>
  <c r="D108" i="4"/>
  <c r="B108" i="4"/>
  <c r="Y37" i="9" l="1"/>
  <c r="Z67" i="8"/>
  <c r="D81" i="8"/>
  <c r="D80" i="8"/>
  <c r="D82" i="8"/>
  <c r="E373" i="8"/>
  <c r="F42" i="9"/>
  <c r="E109" i="4"/>
  <c r="G164" i="9"/>
  <c r="D109" i="4"/>
  <c r="B109" i="4"/>
  <c r="C109" i="4"/>
  <c r="Z37" i="9" l="1"/>
  <c r="AA67" i="8"/>
  <c r="E82" i="8"/>
  <c r="F373" i="8"/>
  <c r="G42" i="9"/>
  <c r="E110" i="4"/>
  <c r="H164" i="9"/>
  <c r="B110" i="4"/>
  <c r="C110" i="4"/>
  <c r="D110" i="4"/>
  <c r="AA37" i="9" l="1"/>
  <c r="AB67" i="8"/>
  <c r="F82" i="8"/>
  <c r="G373" i="8"/>
  <c r="H42" i="9"/>
  <c r="E111" i="4"/>
  <c r="I164" i="9"/>
  <c r="B111" i="4"/>
  <c r="C111" i="4"/>
  <c r="D111" i="4"/>
  <c r="AB37" i="9" l="1"/>
  <c r="AC67" i="8"/>
  <c r="G82" i="8"/>
  <c r="H373" i="8"/>
  <c r="I42" i="9"/>
  <c r="E112" i="4"/>
  <c r="J164" i="9"/>
  <c r="C112" i="4"/>
  <c r="D112" i="4"/>
  <c r="B112" i="4"/>
  <c r="AC37" i="9" l="1"/>
  <c r="AD67" i="8"/>
  <c r="H82" i="8"/>
  <c r="I373" i="8"/>
  <c r="J42" i="9"/>
  <c r="E113" i="4"/>
  <c r="K164" i="9"/>
  <c r="D113" i="4"/>
  <c r="B113" i="4"/>
  <c r="C113" i="4"/>
  <c r="AD37" i="9" l="1"/>
  <c r="AE67" i="8"/>
  <c r="I82" i="8"/>
  <c r="J373" i="8"/>
  <c r="K42" i="9"/>
  <c r="E114" i="4"/>
  <c r="L164" i="9"/>
  <c r="B114" i="4"/>
  <c r="C114" i="4"/>
  <c r="D114" i="4"/>
  <c r="C43" i="9" l="1"/>
  <c r="D83" i="8"/>
  <c r="J82" i="8"/>
  <c r="K373" i="8"/>
  <c r="L42" i="9"/>
  <c r="E115" i="4"/>
  <c r="M164" i="9"/>
  <c r="B115" i="4"/>
  <c r="C115" i="4"/>
  <c r="D115" i="4"/>
  <c r="D43" i="9" l="1"/>
  <c r="E83" i="8"/>
  <c r="K82" i="8"/>
  <c r="L373" i="8"/>
  <c r="M42" i="9"/>
  <c r="E116" i="4"/>
  <c r="N164" i="9"/>
  <c r="C116" i="4"/>
  <c r="D116" i="4"/>
  <c r="B116" i="4"/>
  <c r="E43" i="9" l="1"/>
  <c r="F83" i="8"/>
  <c r="L82" i="8"/>
  <c r="M373" i="8"/>
  <c r="N42" i="9"/>
  <c r="E117" i="4"/>
  <c r="O164" i="9"/>
  <c r="D117" i="4"/>
  <c r="B117" i="4"/>
  <c r="C117" i="4"/>
  <c r="F43" i="9" l="1"/>
  <c r="G83" i="8"/>
  <c r="M82" i="8"/>
  <c r="N373" i="8"/>
  <c r="O42" i="9"/>
  <c r="E118" i="4"/>
  <c r="P164" i="9"/>
  <c r="B118" i="4"/>
  <c r="C118" i="4"/>
  <c r="D118" i="4"/>
  <c r="G43" i="9" l="1"/>
  <c r="H83" i="8"/>
  <c r="N82" i="8"/>
  <c r="O373" i="8"/>
  <c r="P42" i="9"/>
  <c r="E119" i="4"/>
  <c r="Q164" i="9"/>
  <c r="B119" i="4"/>
  <c r="C119" i="4"/>
  <c r="D119" i="4"/>
  <c r="H43" i="9" l="1"/>
  <c r="I83" i="8"/>
  <c r="O82" i="8"/>
  <c r="P373" i="8"/>
  <c r="Q42" i="9"/>
  <c r="E120" i="4"/>
  <c r="R164" i="9"/>
  <c r="C120" i="4"/>
  <c r="D120" i="4"/>
  <c r="B120" i="4"/>
  <c r="I43" i="9" l="1"/>
  <c r="J83" i="8"/>
  <c r="P82" i="8"/>
  <c r="Q373" i="8"/>
  <c r="R42" i="9"/>
  <c r="E121" i="4"/>
  <c r="S164" i="9"/>
  <c r="D121" i="4"/>
  <c r="B121" i="4"/>
  <c r="C121" i="4"/>
  <c r="J43" i="9" l="1"/>
  <c r="K83" i="8"/>
  <c r="Q82" i="8"/>
  <c r="R373" i="8"/>
  <c r="S42" i="9"/>
  <c r="E122" i="4"/>
  <c r="T164" i="9"/>
  <c r="B122" i="4"/>
  <c r="C122" i="4"/>
  <c r="D122" i="4"/>
  <c r="K43" i="9" l="1"/>
  <c r="L83" i="8"/>
  <c r="R82" i="8"/>
  <c r="S373" i="8"/>
  <c r="T42" i="9"/>
  <c r="E123" i="4"/>
  <c r="U164" i="9"/>
  <c r="B123" i="4"/>
  <c r="C123" i="4"/>
  <c r="D123" i="4"/>
  <c r="L43" i="9" l="1"/>
  <c r="M83" i="8"/>
  <c r="S82" i="8"/>
  <c r="T373" i="8"/>
  <c r="U42" i="9"/>
  <c r="E124" i="4"/>
  <c r="V164" i="9"/>
  <c r="C124" i="4"/>
  <c r="D124" i="4"/>
  <c r="B124" i="4"/>
  <c r="M43" i="9" l="1"/>
  <c r="N83" i="8"/>
  <c r="T82" i="8"/>
  <c r="U373" i="8"/>
  <c r="V42" i="9"/>
  <c r="E125" i="4"/>
  <c r="W164" i="9"/>
  <c r="D125" i="4"/>
  <c r="B125" i="4"/>
  <c r="C125" i="4"/>
  <c r="N43" i="9" l="1"/>
  <c r="O83" i="8"/>
  <c r="U82" i="8"/>
  <c r="V373" i="8"/>
  <c r="W42" i="9"/>
  <c r="E126" i="4"/>
  <c r="X164" i="9"/>
  <c r="B126" i="4"/>
  <c r="C126" i="4"/>
  <c r="D126" i="4"/>
  <c r="O43" i="9" l="1"/>
  <c r="P83" i="8"/>
  <c r="V82" i="8"/>
  <c r="W373" i="8"/>
  <c r="X42" i="9"/>
  <c r="E127" i="4"/>
  <c r="Y164" i="9"/>
  <c r="B127" i="4"/>
  <c r="C127" i="4"/>
  <c r="D127" i="4"/>
  <c r="P43" i="9" l="1"/>
  <c r="Q83" i="8"/>
  <c r="W82" i="8"/>
  <c r="X373" i="8"/>
  <c r="Y42" i="9"/>
  <c r="E128" i="4"/>
  <c r="Z164" i="9"/>
  <c r="C128" i="4"/>
  <c r="D128" i="4"/>
  <c r="B128" i="4"/>
  <c r="Q43" i="9" l="1"/>
  <c r="R83" i="8"/>
  <c r="X82" i="8"/>
  <c r="Y373" i="8"/>
  <c r="Z42" i="9"/>
  <c r="E129" i="4"/>
  <c r="AA164" i="9"/>
  <c r="D129" i="4"/>
  <c r="B129" i="4"/>
  <c r="C129" i="4"/>
  <c r="R43" i="9" l="1"/>
  <c r="S83" i="8"/>
  <c r="Y82" i="8"/>
  <c r="Z373" i="8"/>
  <c r="AA42" i="9"/>
  <c r="E130" i="4"/>
  <c r="AB164" i="9"/>
  <c r="B130" i="4"/>
  <c r="C130" i="4"/>
  <c r="D130" i="4"/>
  <c r="S43" i="9" l="1"/>
  <c r="T83" i="8"/>
  <c r="Z82" i="8"/>
  <c r="AA373" i="8"/>
  <c r="AB42" i="9"/>
  <c r="E131" i="4"/>
  <c r="AC164" i="9"/>
  <c r="B131" i="4"/>
  <c r="C131" i="4"/>
  <c r="D131" i="4"/>
  <c r="T43" i="9" l="1"/>
  <c r="U83" i="8"/>
  <c r="AA82" i="8"/>
  <c r="AB373" i="8"/>
  <c r="AC42" i="9"/>
  <c r="E132" i="4"/>
  <c r="AD164" i="9"/>
  <c r="C132" i="4"/>
  <c r="D132" i="4"/>
  <c r="B132" i="4"/>
  <c r="U43" i="9" l="1"/>
  <c r="V83" i="8"/>
  <c r="AB82" i="8"/>
  <c r="AC373" i="8"/>
  <c r="AD42" i="9"/>
  <c r="E133" i="4"/>
  <c r="C165" i="9"/>
  <c r="D133" i="4"/>
  <c r="B133" i="4"/>
  <c r="C133" i="4"/>
  <c r="V43" i="9" l="1"/>
  <c r="W83" i="8"/>
  <c r="AC82" i="8"/>
  <c r="AD373" i="8"/>
  <c r="C48" i="9"/>
  <c r="C46" i="9"/>
  <c r="C47" i="9"/>
  <c r="E134" i="4"/>
  <c r="D165" i="9"/>
  <c r="B134" i="4"/>
  <c r="C134" i="4"/>
  <c r="D134" i="4"/>
  <c r="W43" i="9" l="1"/>
  <c r="X83" i="8"/>
  <c r="AD82" i="8"/>
  <c r="AE373" i="8"/>
  <c r="D48" i="9"/>
  <c r="E135" i="4"/>
  <c r="E165" i="9"/>
  <c r="B135" i="4"/>
  <c r="C135" i="4"/>
  <c r="D135" i="4"/>
  <c r="X43" i="9" l="1"/>
  <c r="Y83" i="8"/>
  <c r="AE82" i="8"/>
  <c r="D374" i="8"/>
  <c r="E48" i="9"/>
  <c r="E136" i="4"/>
  <c r="F165" i="9"/>
  <c r="C136" i="4"/>
  <c r="D136" i="4"/>
  <c r="B136" i="4"/>
  <c r="Y43" i="9" l="1"/>
  <c r="Z83" i="8"/>
  <c r="D96" i="8"/>
  <c r="D98" i="8"/>
  <c r="D97" i="8"/>
  <c r="E374" i="8"/>
  <c r="F48" i="9"/>
  <c r="E137" i="4"/>
  <c r="G165" i="9"/>
  <c r="D137" i="4"/>
  <c r="B137" i="4"/>
  <c r="C137" i="4"/>
  <c r="Z43" i="9" l="1"/>
  <c r="AA83" i="8"/>
  <c r="E98" i="8"/>
  <c r="F374" i="8"/>
  <c r="G48" i="9"/>
  <c r="E138" i="4"/>
  <c r="H165" i="9"/>
  <c r="B138" i="4"/>
  <c r="C138" i="4"/>
  <c r="D138" i="4"/>
  <c r="AA43" i="9" l="1"/>
  <c r="AB83" i="8"/>
  <c r="F98" i="8"/>
  <c r="G374" i="8"/>
  <c r="H48" i="9"/>
  <c r="E139" i="4"/>
  <c r="I165" i="9"/>
  <c r="B139" i="4"/>
  <c r="C139" i="4"/>
  <c r="D139" i="4"/>
  <c r="AB43" i="9" l="1"/>
  <c r="AC83" i="8"/>
  <c r="G98" i="8"/>
  <c r="H374" i="8"/>
  <c r="I48" i="9"/>
  <c r="E140" i="4"/>
  <c r="J165" i="9"/>
  <c r="C140" i="4"/>
  <c r="D140" i="4"/>
  <c r="B140" i="4"/>
  <c r="AC43" i="9" l="1"/>
  <c r="AD83" i="8"/>
  <c r="H98" i="8"/>
  <c r="I374" i="8"/>
  <c r="J48" i="9"/>
  <c r="E141" i="4"/>
  <c r="K165" i="9"/>
  <c r="D141" i="4"/>
  <c r="B141" i="4"/>
  <c r="C141" i="4"/>
  <c r="AD43" i="9" l="1"/>
  <c r="AE83" i="8"/>
  <c r="I98" i="8"/>
  <c r="J374" i="8"/>
  <c r="K48" i="9"/>
  <c r="E142" i="4"/>
  <c r="L165" i="9"/>
  <c r="B142" i="4"/>
  <c r="C142" i="4"/>
  <c r="D142" i="4"/>
  <c r="C49" i="9" l="1"/>
  <c r="D99" i="8"/>
  <c r="J98" i="8"/>
  <c r="K374" i="8"/>
  <c r="L48" i="9"/>
  <c r="E143" i="4"/>
  <c r="M165" i="9"/>
  <c r="B143" i="4"/>
  <c r="C143" i="4"/>
  <c r="D143" i="4"/>
  <c r="D49" i="9" l="1"/>
  <c r="E99" i="8"/>
  <c r="K98" i="8"/>
  <c r="L374" i="8"/>
  <c r="M48" i="9"/>
  <c r="E144" i="4"/>
  <c r="N165" i="9"/>
  <c r="C144" i="4"/>
  <c r="D144" i="4"/>
  <c r="B144" i="4"/>
  <c r="E49" i="9" l="1"/>
  <c r="F99" i="8"/>
  <c r="L98" i="8"/>
  <c r="M374" i="8"/>
  <c r="N48" i="9"/>
  <c r="E145" i="4"/>
  <c r="O165" i="9"/>
  <c r="D145" i="4"/>
  <c r="B145" i="4"/>
  <c r="C145" i="4"/>
  <c r="F49" i="9" l="1"/>
  <c r="G99" i="8"/>
  <c r="M98" i="8"/>
  <c r="N374" i="8"/>
  <c r="O48" i="9"/>
  <c r="E146" i="4"/>
  <c r="P165" i="9"/>
  <c r="B146" i="4"/>
  <c r="C146" i="4"/>
  <c r="D146" i="4"/>
  <c r="G49" i="9" l="1"/>
  <c r="H99" i="8"/>
  <c r="N98" i="8"/>
  <c r="O374" i="8"/>
  <c r="P48" i="9"/>
  <c r="E147" i="4"/>
  <c r="Q165" i="9"/>
  <c r="B147" i="4"/>
  <c r="C147" i="4"/>
  <c r="D147" i="4"/>
  <c r="H49" i="9" l="1"/>
  <c r="I99" i="8"/>
  <c r="O98" i="8"/>
  <c r="P374" i="8"/>
  <c r="Q48" i="9"/>
  <c r="E148" i="4"/>
  <c r="R165" i="9"/>
  <c r="C148" i="4"/>
  <c r="D148" i="4"/>
  <c r="B148" i="4"/>
  <c r="I49" i="9" l="1"/>
  <c r="J99" i="8"/>
  <c r="P98" i="8"/>
  <c r="Q374" i="8"/>
  <c r="R48" i="9"/>
  <c r="E149" i="4"/>
  <c r="S165" i="9"/>
  <c r="D149" i="4"/>
  <c r="B149" i="4"/>
  <c r="C149" i="4"/>
  <c r="J49" i="9" l="1"/>
  <c r="K99" i="8"/>
  <c r="Q98" i="8"/>
  <c r="R374" i="8"/>
  <c r="S48" i="9"/>
  <c r="E150" i="4"/>
  <c r="T165" i="9"/>
  <c r="B150" i="4"/>
  <c r="C150" i="4"/>
  <c r="D150" i="4"/>
  <c r="K49" i="9" l="1"/>
  <c r="L99" i="8"/>
  <c r="R98" i="8"/>
  <c r="S374" i="8"/>
  <c r="T48" i="9"/>
  <c r="E151" i="4"/>
  <c r="U165" i="9"/>
  <c r="B151" i="4"/>
  <c r="C151" i="4"/>
  <c r="D151" i="4"/>
  <c r="L49" i="9" l="1"/>
  <c r="M99" i="8"/>
  <c r="S98" i="8"/>
  <c r="T374" i="8"/>
  <c r="U48" i="9"/>
  <c r="E152" i="4"/>
  <c r="V165" i="9"/>
  <c r="C152" i="4"/>
  <c r="D152" i="4"/>
  <c r="B152" i="4"/>
  <c r="M49" i="9" l="1"/>
  <c r="N99" i="8"/>
  <c r="T98" i="8"/>
  <c r="U374" i="8"/>
  <c r="V48" i="9"/>
  <c r="E153" i="4"/>
  <c r="W165" i="9"/>
  <c r="D153" i="4"/>
  <c r="B153" i="4"/>
  <c r="C153" i="4"/>
  <c r="N49" i="9" l="1"/>
  <c r="O99" i="8"/>
  <c r="U98" i="8"/>
  <c r="V374" i="8"/>
  <c r="W48" i="9"/>
  <c r="E154" i="4"/>
  <c r="X165" i="9"/>
  <c r="B154" i="4"/>
  <c r="C154" i="4"/>
  <c r="D154" i="4"/>
  <c r="O49" i="9" l="1"/>
  <c r="P99" i="8"/>
  <c r="V98" i="8"/>
  <c r="W374" i="8"/>
  <c r="X48" i="9"/>
  <c r="E155" i="4"/>
  <c r="Y165" i="9"/>
  <c r="B155" i="4"/>
  <c r="C155" i="4"/>
  <c r="D155" i="4"/>
  <c r="P49" i="9" l="1"/>
  <c r="Q99" i="8"/>
  <c r="W98" i="8"/>
  <c r="X374" i="8"/>
  <c r="Y48" i="9"/>
  <c r="E156" i="4"/>
  <c r="Z165" i="9"/>
  <c r="C156" i="4"/>
  <c r="D156" i="4"/>
  <c r="B156" i="4"/>
  <c r="Q49" i="9" l="1"/>
  <c r="R99" i="8"/>
  <c r="X98" i="8"/>
  <c r="Y374" i="8"/>
  <c r="Z48" i="9"/>
  <c r="E157" i="4"/>
  <c r="AA165" i="9"/>
  <c r="D157" i="4"/>
  <c r="B157" i="4"/>
  <c r="C157" i="4"/>
  <c r="R49" i="9" l="1"/>
  <c r="S99" i="8"/>
  <c r="Y98" i="8"/>
  <c r="Z374" i="8"/>
  <c r="AA48" i="9"/>
  <c r="E158" i="4"/>
  <c r="AB165" i="9"/>
  <c r="B158" i="4"/>
  <c r="C158" i="4"/>
  <c r="D158" i="4"/>
  <c r="S49" i="9" l="1"/>
  <c r="T99" i="8"/>
  <c r="Z98" i="8"/>
  <c r="AA374" i="8"/>
  <c r="AB48" i="9"/>
  <c r="E159" i="4"/>
  <c r="AC165" i="9"/>
  <c r="B159" i="4"/>
  <c r="C159" i="4"/>
  <c r="D159" i="4"/>
  <c r="T49" i="9" l="1"/>
  <c r="U99" i="8"/>
  <c r="AA98" i="8"/>
  <c r="AB374" i="8"/>
  <c r="AC48" i="9"/>
  <c r="E160" i="4"/>
  <c r="AD165" i="9"/>
  <c r="C160" i="4"/>
  <c r="D160" i="4"/>
  <c r="B160" i="4"/>
  <c r="U49" i="9" l="1"/>
  <c r="V99" i="8"/>
  <c r="AB98" i="8"/>
  <c r="AC374" i="8"/>
  <c r="AD48" i="9"/>
  <c r="E161" i="4"/>
  <c r="C166" i="9"/>
  <c r="D161" i="4"/>
  <c r="B161" i="4"/>
  <c r="C161" i="4"/>
  <c r="V49" i="9" l="1"/>
  <c r="W99" i="8"/>
  <c r="AC98" i="8"/>
  <c r="AD374" i="8"/>
  <c r="C52" i="9"/>
  <c r="C53" i="9"/>
  <c r="C54" i="9"/>
  <c r="E162" i="4"/>
  <c r="D166" i="9"/>
  <c r="B162" i="4"/>
  <c r="C162" i="4"/>
  <c r="D162" i="4"/>
  <c r="W49" i="9" l="1"/>
  <c r="X99" i="8"/>
  <c r="AD98" i="8"/>
  <c r="AE374" i="8"/>
  <c r="D54" i="9"/>
  <c r="E163" i="4"/>
  <c r="E166" i="9"/>
  <c r="B163" i="4"/>
  <c r="C163" i="4"/>
  <c r="D163" i="4"/>
  <c r="X49" i="9" l="1"/>
  <c r="Y99" i="8"/>
  <c r="AE98" i="8"/>
  <c r="D375" i="8"/>
  <c r="E54" i="9"/>
  <c r="E164" i="4"/>
  <c r="F166" i="9"/>
  <c r="C164" i="4"/>
  <c r="D164" i="4"/>
  <c r="B164" i="4"/>
  <c r="Y49" i="9" l="1"/>
  <c r="Z99" i="8"/>
  <c r="D112" i="8"/>
  <c r="D114" i="8"/>
  <c r="D113" i="8"/>
  <c r="E375" i="8"/>
  <c r="F54" i="9"/>
  <c r="E165" i="4"/>
  <c r="G166" i="9"/>
  <c r="D165" i="4"/>
  <c r="B165" i="4"/>
  <c r="C165" i="4"/>
  <c r="Z49" i="9" l="1"/>
  <c r="AA99" i="8"/>
  <c r="E114" i="8"/>
  <c r="F375" i="8"/>
  <c r="G54" i="9"/>
  <c r="E166" i="4"/>
  <c r="H166" i="9"/>
  <c r="B166" i="4"/>
  <c r="C166" i="4"/>
  <c r="D166" i="4"/>
  <c r="AA49" i="9" l="1"/>
  <c r="AB99" i="8"/>
  <c r="F114" i="8"/>
  <c r="G375" i="8"/>
  <c r="H54" i="9"/>
  <c r="E167" i="4"/>
  <c r="I166" i="9"/>
  <c r="B167" i="4"/>
  <c r="C167" i="4"/>
  <c r="D167" i="4"/>
  <c r="AB49" i="9" l="1"/>
  <c r="AC99" i="8"/>
  <c r="G114" i="8"/>
  <c r="H375" i="8"/>
  <c r="I54" i="9"/>
  <c r="E168" i="4"/>
  <c r="J166" i="9"/>
  <c r="C168" i="4"/>
  <c r="D168" i="4"/>
  <c r="B168" i="4"/>
  <c r="AC49" i="9" l="1"/>
  <c r="AD99" i="8"/>
  <c r="H114" i="8"/>
  <c r="I375" i="8"/>
  <c r="J54" i="9"/>
  <c r="E169" i="4"/>
  <c r="K166" i="9"/>
  <c r="D169" i="4"/>
  <c r="B169" i="4"/>
  <c r="C169" i="4"/>
  <c r="AD49" i="9" l="1"/>
  <c r="AE99" i="8"/>
  <c r="I114" i="8"/>
  <c r="J375" i="8"/>
  <c r="K54" i="9"/>
  <c r="E170" i="4"/>
  <c r="L166" i="9"/>
  <c r="B170" i="4"/>
  <c r="C170" i="4"/>
  <c r="D170" i="4"/>
  <c r="C55" i="9" l="1"/>
  <c r="D115" i="8"/>
  <c r="J114" i="8"/>
  <c r="K375" i="8"/>
  <c r="L54" i="9"/>
  <c r="E171" i="4"/>
  <c r="M166" i="9"/>
  <c r="B171" i="4"/>
  <c r="C171" i="4"/>
  <c r="D171" i="4"/>
  <c r="D55" i="9" l="1"/>
  <c r="E115" i="8"/>
  <c r="K114" i="8"/>
  <c r="L375" i="8"/>
  <c r="M54" i="9"/>
  <c r="E172" i="4"/>
  <c r="N166" i="9"/>
  <c r="C172" i="4"/>
  <c r="D172" i="4"/>
  <c r="B172" i="4"/>
  <c r="E55" i="9" l="1"/>
  <c r="F115" i="8"/>
  <c r="L114" i="8"/>
  <c r="M375" i="8"/>
  <c r="N54" i="9"/>
  <c r="E173" i="4"/>
  <c r="O166" i="9"/>
  <c r="D173" i="4"/>
  <c r="B173" i="4"/>
  <c r="C173" i="4"/>
  <c r="F55" i="9" l="1"/>
  <c r="G115" i="8"/>
  <c r="M114" i="8"/>
  <c r="N375" i="8"/>
  <c r="O54" i="9"/>
  <c r="E174" i="4"/>
  <c r="P166" i="9"/>
  <c r="B174" i="4"/>
  <c r="C174" i="4"/>
  <c r="D174" i="4"/>
  <c r="G55" i="9" l="1"/>
  <c r="H115" i="8"/>
  <c r="N114" i="8"/>
  <c r="O375" i="8"/>
  <c r="P54" i="9"/>
  <c r="E175" i="4"/>
  <c r="Q166" i="9"/>
  <c r="B175" i="4"/>
  <c r="C175" i="4"/>
  <c r="D175" i="4"/>
  <c r="H55" i="9" l="1"/>
  <c r="I115" i="8"/>
  <c r="O114" i="8"/>
  <c r="P375" i="8"/>
  <c r="Q54" i="9"/>
  <c r="E176" i="4"/>
  <c r="R166" i="9"/>
  <c r="C176" i="4"/>
  <c r="D176" i="4"/>
  <c r="B176" i="4"/>
  <c r="I55" i="9" l="1"/>
  <c r="J115" i="8"/>
  <c r="P114" i="8"/>
  <c r="Q375" i="8"/>
  <c r="R54" i="9"/>
  <c r="E177" i="4"/>
  <c r="S166" i="9"/>
  <c r="D177" i="4"/>
  <c r="B177" i="4"/>
  <c r="C177" i="4"/>
  <c r="J55" i="9" l="1"/>
  <c r="K115" i="8"/>
  <c r="Q114" i="8"/>
  <c r="R375" i="8"/>
  <c r="S54" i="9"/>
  <c r="E178" i="4"/>
  <c r="T166" i="9"/>
  <c r="B178" i="4"/>
  <c r="C178" i="4"/>
  <c r="D178" i="4"/>
  <c r="K55" i="9" l="1"/>
  <c r="L115" i="8"/>
  <c r="R114" i="8"/>
  <c r="S375" i="8"/>
  <c r="T54" i="9"/>
  <c r="E179" i="4"/>
  <c r="U166" i="9"/>
  <c r="B179" i="4"/>
  <c r="C179" i="4"/>
  <c r="D179" i="4"/>
  <c r="L55" i="9" l="1"/>
  <c r="M115" i="8"/>
  <c r="S114" i="8"/>
  <c r="T375" i="8"/>
  <c r="U54" i="9"/>
  <c r="E180" i="4"/>
  <c r="V166" i="9"/>
  <c r="C180" i="4"/>
  <c r="D180" i="4"/>
  <c r="B180" i="4"/>
  <c r="M55" i="9" l="1"/>
  <c r="N115" i="8"/>
  <c r="T114" i="8"/>
  <c r="U375" i="8"/>
  <c r="V54" i="9"/>
  <c r="E181" i="4"/>
  <c r="W166" i="9"/>
  <c r="D181" i="4"/>
  <c r="B181" i="4"/>
  <c r="C181" i="4"/>
  <c r="N55" i="9" l="1"/>
  <c r="O115" i="8"/>
  <c r="U114" i="8"/>
  <c r="V375" i="8"/>
  <c r="W54" i="9"/>
  <c r="E182" i="4"/>
  <c r="X166" i="9"/>
  <c r="B182" i="4"/>
  <c r="C182" i="4"/>
  <c r="D182" i="4"/>
  <c r="O55" i="9" l="1"/>
  <c r="P115" i="8"/>
  <c r="V114" i="8"/>
  <c r="W375" i="8"/>
  <c r="X54" i="9"/>
  <c r="E183" i="4"/>
  <c r="Y166" i="9"/>
  <c r="B183" i="4"/>
  <c r="C183" i="4"/>
  <c r="D183" i="4"/>
  <c r="P55" i="9" l="1"/>
  <c r="Q115" i="8"/>
  <c r="W114" i="8"/>
  <c r="X375" i="8"/>
  <c r="Y54" i="9"/>
  <c r="E184" i="4"/>
  <c r="Z166" i="9"/>
  <c r="C184" i="4"/>
  <c r="D184" i="4"/>
  <c r="B184" i="4"/>
  <c r="Q55" i="9" l="1"/>
  <c r="R115" i="8"/>
  <c r="X114" i="8"/>
  <c r="Y375" i="8"/>
  <c r="Z54" i="9"/>
  <c r="E185" i="4"/>
  <c r="AA166" i="9"/>
  <c r="D185" i="4"/>
  <c r="B185" i="4"/>
  <c r="C185" i="4"/>
  <c r="R55" i="9" l="1"/>
  <c r="S115" i="8"/>
  <c r="Y114" i="8"/>
  <c r="Z375" i="8"/>
  <c r="AA54" i="9"/>
  <c r="E186" i="4"/>
  <c r="AB166" i="9"/>
  <c r="B186" i="4"/>
  <c r="C186" i="4"/>
  <c r="D186" i="4"/>
  <c r="S55" i="9" l="1"/>
  <c r="T115" i="8"/>
  <c r="Z114" i="8"/>
  <c r="AA375" i="8"/>
  <c r="AB54" i="9"/>
  <c r="E187" i="4"/>
  <c r="AC166" i="9"/>
  <c r="B187" i="4"/>
  <c r="C187" i="4"/>
  <c r="D187" i="4"/>
  <c r="T55" i="9" l="1"/>
  <c r="U115" i="8"/>
  <c r="AA114" i="8"/>
  <c r="AB375" i="8"/>
  <c r="AC54" i="9"/>
  <c r="E188" i="4"/>
  <c r="AD166" i="9"/>
  <c r="C188" i="4"/>
  <c r="D188" i="4"/>
  <c r="B188" i="4"/>
  <c r="U55" i="9" l="1"/>
  <c r="V115" i="8"/>
  <c r="AB114" i="8"/>
  <c r="AC375" i="8"/>
  <c r="AD54" i="9"/>
  <c r="E189" i="4"/>
  <c r="C167" i="9"/>
  <c r="D189" i="4"/>
  <c r="B189" i="4"/>
  <c r="C189" i="4"/>
  <c r="V55" i="9" l="1"/>
  <c r="W115" i="8"/>
  <c r="AC114" i="8"/>
  <c r="AD375" i="8"/>
  <c r="C60" i="9"/>
  <c r="C58" i="9"/>
  <c r="C59" i="9"/>
  <c r="E190" i="4"/>
  <c r="D167" i="9"/>
  <c r="B190" i="4"/>
  <c r="C190" i="4"/>
  <c r="D190" i="4"/>
  <c r="W55" i="9" l="1"/>
  <c r="X115" i="8"/>
  <c r="AD114" i="8"/>
  <c r="AE375" i="8"/>
  <c r="D60" i="9"/>
  <c r="E191" i="4"/>
  <c r="E167" i="9"/>
  <c r="B191" i="4"/>
  <c r="C191" i="4"/>
  <c r="D191" i="4"/>
  <c r="X55" i="9" l="1"/>
  <c r="Y115" i="8"/>
  <c r="AE114" i="8"/>
  <c r="D376" i="8"/>
  <c r="E60" i="9"/>
  <c r="E192" i="4"/>
  <c r="F167" i="9"/>
  <c r="C192" i="4"/>
  <c r="D192" i="4"/>
  <c r="B192" i="4"/>
  <c r="Y55" i="9" l="1"/>
  <c r="Z115" i="8"/>
  <c r="D130" i="8"/>
  <c r="D129" i="8"/>
  <c r="D128" i="8"/>
  <c r="E376" i="8"/>
  <c r="F60" i="9"/>
  <c r="E193" i="4"/>
  <c r="G167" i="9"/>
  <c r="D193" i="4"/>
  <c r="B193" i="4"/>
  <c r="C193" i="4"/>
  <c r="Z55" i="9" l="1"/>
  <c r="AA115" i="8"/>
  <c r="E130" i="8"/>
  <c r="F376" i="8"/>
  <c r="G60" i="9"/>
  <c r="E194" i="4"/>
  <c r="H167" i="9"/>
  <c r="B194" i="4"/>
  <c r="C194" i="4"/>
  <c r="D194" i="4"/>
  <c r="AA55" i="9" l="1"/>
  <c r="AB115" i="8"/>
  <c r="F130" i="8"/>
  <c r="G376" i="8"/>
  <c r="H60" i="9"/>
  <c r="E195" i="4"/>
  <c r="I167" i="9"/>
  <c r="B195" i="4"/>
  <c r="C195" i="4"/>
  <c r="D195" i="4"/>
  <c r="AB55" i="9" l="1"/>
  <c r="AC115" i="8"/>
  <c r="G130" i="8"/>
  <c r="H376" i="8"/>
  <c r="I60" i="9"/>
  <c r="E196" i="4"/>
  <c r="J167" i="9"/>
  <c r="C196" i="4"/>
  <c r="D196" i="4"/>
  <c r="B196" i="4"/>
  <c r="AC55" i="9" l="1"/>
  <c r="AD115" i="8"/>
  <c r="H130" i="8"/>
  <c r="I376" i="8"/>
  <c r="J60" i="9"/>
  <c r="E197" i="4"/>
  <c r="K167" i="9"/>
  <c r="D197" i="4"/>
  <c r="B197" i="4"/>
  <c r="C197" i="4"/>
  <c r="AD55" i="9" l="1"/>
  <c r="AE115" i="8"/>
  <c r="I130" i="8"/>
  <c r="J376" i="8"/>
  <c r="K60" i="9"/>
  <c r="E198" i="4"/>
  <c r="L167" i="9"/>
  <c r="B198" i="4"/>
  <c r="C198" i="4"/>
  <c r="D198" i="4"/>
  <c r="C61" i="9" l="1"/>
  <c r="D131" i="8"/>
  <c r="J130" i="8"/>
  <c r="K376" i="8"/>
  <c r="L60" i="9"/>
  <c r="E199" i="4"/>
  <c r="M167" i="9"/>
  <c r="B199" i="4"/>
  <c r="C199" i="4"/>
  <c r="D199" i="4"/>
  <c r="D61" i="9" l="1"/>
  <c r="E131" i="8"/>
  <c r="K130" i="8"/>
  <c r="L376" i="8"/>
  <c r="M60" i="9"/>
  <c r="E200" i="4"/>
  <c r="N167" i="9"/>
  <c r="C200" i="4"/>
  <c r="D200" i="4"/>
  <c r="B200" i="4"/>
  <c r="E61" i="9" l="1"/>
  <c r="F131" i="8"/>
  <c r="L130" i="8"/>
  <c r="M376" i="8"/>
  <c r="N60" i="9"/>
  <c r="E201" i="4"/>
  <c r="O167" i="9"/>
  <c r="D201" i="4"/>
  <c r="B201" i="4"/>
  <c r="C201" i="4"/>
  <c r="F61" i="9" l="1"/>
  <c r="G131" i="8"/>
  <c r="M130" i="8"/>
  <c r="N376" i="8"/>
  <c r="O60" i="9"/>
  <c r="E202" i="4"/>
  <c r="P167" i="9"/>
  <c r="B202" i="4"/>
  <c r="C202" i="4"/>
  <c r="D202" i="4"/>
  <c r="G61" i="9" l="1"/>
  <c r="H131" i="8"/>
  <c r="N130" i="8"/>
  <c r="O376" i="8"/>
  <c r="P60" i="9"/>
  <c r="E203" i="4"/>
  <c r="Q167" i="9"/>
  <c r="AE138" i="3"/>
  <c r="B203" i="4"/>
  <c r="C203" i="4"/>
  <c r="D203" i="4"/>
  <c r="H61" i="9" l="1"/>
  <c r="I131" i="8"/>
  <c r="O130" i="8"/>
  <c r="P376" i="8"/>
  <c r="Q60" i="9"/>
  <c r="E204" i="4"/>
  <c r="R167" i="9"/>
  <c r="C204" i="4"/>
  <c r="D204" i="4"/>
  <c r="B204" i="4"/>
  <c r="I61" i="9" l="1"/>
  <c r="J131" i="8"/>
  <c r="P130" i="8"/>
  <c r="Q376" i="8"/>
  <c r="R60" i="9"/>
  <c r="E205" i="4"/>
  <c r="S167" i="9"/>
  <c r="D205" i="4"/>
  <c r="B205" i="4"/>
  <c r="C205" i="4"/>
  <c r="J61" i="9" l="1"/>
  <c r="K131" i="8"/>
  <c r="Q130" i="8"/>
  <c r="R376" i="8"/>
  <c r="S60" i="9"/>
  <c r="E206" i="4"/>
  <c r="T167" i="9"/>
  <c r="B206" i="4"/>
  <c r="C206" i="4"/>
  <c r="D206" i="4"/>
  <c r="K61" i="9" l="1"/>
  <c r="L131" i="8"/>
  <c r="R130" i="8"/>
  <c r="S376" i="8"/>
  <c r="T60" i="9"/>
  <c r="E207" i="4"/>
  <c r="U167" i="9"/>
  <c r="B207" i="4"/>
  <c r="C207" i="4"/>
  <c r="D207" i="4"/>
  <c r="L61" i="9" l="1"/>
  <c r="M131" i="8"/>
  <c r="S130" i="8"/>
  <c r="T376" i="8"/>
  <c r="U60" i="9"/>
  <c r="E208" i="4"/>
  <c r="V167" i="9"/>
  <c r="C208" i="4"/>
  <c r="D208" i="4"/>
  <c r="B208" i="4"/>
  <c r="M61" i="9" l="1"/>
  <c r="N131" i="8"/>
  <c r="T130" i="8"/>
  <c r="U376" i="8"/>
  <c r="V60" i="9"/>
  <c r="E209" i="4"/>
  <c r="W167" i="9"/>
  <c r="D209" i="4"/>
  <c r="B209" i="4"/>
  <c r="C209" i="4"/>
  <c r="N61" i="9" l="1"/>
  <c r="O131" i="8"/>
  <c r="U130" i="8"/>
  <c r="V376" i="8"/>
  <c r="W60" i="9"/>
  <c r="E210" i="4"/>
  <c r="X167" i="9"/>
  <c r="B210" i="4"/>
  <c r="C210" i="4"/>
  <c r="D210" i="4"/>
  <c r="O61" i="9" l="1"/>
  <c r="P131" i="8"/>
  <c r="V130" i="8"/>
  <c r="W376" i="8"/>
  <c r="X60" i="9"/>
  <c r="E211" i="4"/>
  <c r="Y167" i="9"/>
  <c r="B211" i="4"/>
  <c r="C211" i="4"/>
  <c r="D211" i="4"/>
  <c r="P61" i="9" l="1"/>
  <c r="Q131" i="8"/>
  <c r="W130" i="8"/>
  <c r="X376" i="8"/>
  <c r="Y60" i="9"/>
  <c r="E212" i="4"/>
  <c r="Z167" i="9"/>
  <c r="C212" i="4"/>
  <c r="D212" i="4"/>
  <c r="B212" i="4"/>
  <c r="Q61" i="9" l="1"/>
  <c r="R131" i="8"/>
  <c r="X130" i="8"/>
  <c r="Y376" i="8"/>
  <c r="Z60" i="9"/>
  <c r="E213" i="4"/>
  <c r="AA167" i="9"/>
  <c r="D213" i="4"/>
  <c r="B213" i="4"/>
  <c r="C213" i="4"/>
  <c r="R61" i="9" l="1"/>
  <c r="S131" i="8"/>
  <c r="Y130" i="8"/>
  <c r="Z376" i="8"/>
  <c r="AA60" i="9"/>
  <c r="E214" i="4"/>
  <c r="AB167" i="9"/>
  <c r="B214" i="4"/>
  <c r="C214" i="4"/>
  <c r="D214" i="4"/>
  <c r="S61" i="9" l="1"/>
  <c r="T131" i="8"/>
  <c r="Z130" i="8"/>
  <c r="AA376" i="8"/>
  <c r="AB60" i="9"/>
  <c r="E215" i="4"/>
  <c r="AC167" i="9"/>
  <c r="B215" i="4"/>
  <c r="C215" i="4"/>
  <c r="D215" i="4"/>
  <c r="T61" i="9" l="1"/>
  <c r="U131" i="8"/>
  <c r="AA130" i="8"/>
  <c r="AB376" i="8"/>
  <c r="AC60" i="9"/>
  <c r="E216" i="4"/>
  <c r="AD167" i="9"/>
  <c r="C216" i="4"/>
  <c r="D216" i="4"/>
  <c r="B216" i="4"/>
  <c r="U61" i="9" l="1"/>
  <c r="V131" i="8"/>
  <c r="AB130" i="8"/>
  <c r="AC376" i="8"/>
  <c r="AD60" i="9"/>
  <c r="E217" i="4"/>
  <c r="C168" i="9"/>
  <c r="AE137" i="3"/>
  <c r="AE139" i="3" s="1"/>
  <c r="AE140" i="3" s="1"/>
  <c r="AE142" i="3" s="1"/>
  <c r="D217" i="4"/>
  <c r="B217" i="4"/>
  <c r="C217" i="4"/>
  <c r="V61" i="9" l="1"/>
  <c r="W131" i="8"/>
  <c r="AC130" i="8"/>
  <c r="AD376" i="8"/>
  <c r="C65" i="9"/>
  <c r="C64" i="9"/>
  <c r="C66" i="9"/>
  <c r="E218" i="4"/>
  <c r="D168" i="9"/>
  <c r="B218" i="4"/>
  <c r="C218" i="4"/>
  <c r="D218" i="4"/>
  <c r="W61" i="9" l="1"/>
  <c r="X131" i="8"/>
  <c r="AD130" i="8"/>
  <c r="AE376" i="8"/>
  <c r="D66" i="9"/>
  <c r="E219" i="4"/>
  <c r="E168" i="9"/>
  <c r="B219" i="4"/>
  <c r="C219" i="4"/>
  <c r="D219" i="4"/>
  <c r="X61" i="9" l="1"/>
  <c r="Y131" i="8"/>
  <c r="AE130" i="8"/>
  <c r="D377" i="8"/>
  <c r="E66" i="9"/>
  <c r="E220" i="4"/>
  <c r="F168" i="9"/>
  <c r="C220" i="4"/>
  <c r="D220" i="4"/>
  <c r="B220" i="4"/>
  <c r="Y61" i="9" l="1"/>
  <c r="Z131" i="8"/>
  <c r="D146" i="8"/>
  <c r="D144" i="8"/>
  <c r="D145" i="8"/>
  <c r="E377" i="8"/>
  <c r="F66" i="9"/>
  <c r="E221" i="4"/>
  <c r="G168" i="9"/>
  <c r="D221" i="4"/>
  <c r="B221" i="4"/>
  <c r="C221" i="4"/>
  <c r="Z61" i="9" l="1"/>
  <c r="AA131" i="8"/>
  <c r="E146" i="8"/>
  <c r="F377" i="8"/>
  <c r="G66" i="9"/>
  <c r="E222" i="4"/>
  <c r="H168" i="9"/>
  <c r="B222" i="4"/>
  <c r="C222" i="4"/>
  <c r="D222" i="4"/>
  <c r="AA61" i="9" l="1"/>
  <c r="AB131" i="8"/>
  <c r="F146" i="8"/>
  <c r="G377" i="8"/>
  <c r="H66" i="9"/>
  <c r="E223" i="4"/>
  <c r="I168" i="9"/>
  <c r="B223" i="4"/>
  <c r="C223" i="4"/>
  <c r="D223" i="4"/>
  <c r="AB61" i="9" l="1"/>
  <c r="AC131" i="8"/>
  <c r="G146" i="8"/>
  <c r="H377" i="8"/>
  <c r="I66" i="9"/>
  <c r="E224" i="4"/>
  <c r="J168" i="9"/>
  <c r="C224" i="4"/>
  <c r="D224" i="4"/>
  <c r="B224" i="4"/>
  <c r="AC61" i="9" l="1"/>
  <c r="AD131" i="8"/>
  <c r="H146" i="8"/>
  <c r="I377" i="8"/>
  <c r="J66" i="9"/>
  <c r="E225" i="4"/>
  <c r="K168" i="9"/>
  <c r="D225" i="4"/>
  <c r="B225" i="4"/>
  <c r="C225" i="4"/>
  <c r="AD61" i="9" l="1"/>
  <c r="AE131" i="8"/>
  <c r="I146" i="8"/>
  <c r="J377" i="8"/>
  <c r="K66" i="9"/>
  <c r="E226" i="4"/>
  <c r="L168" i="9"/>
  <c r="B226" i="4"/>
  <c r="C226" i="4"/>
  <c r="D226" i="4"/>
  <c r="C67" i="9" l="1"/>
  <c r="D147" i="8"/>
  <c r="J146" i="8"/>
  <c r="K377" i="8"/>
  <c r="L66" i="9"/>
  <c r="E227" i="4"/>
  <c r="M168" i="9"/>
  <c r="B227" i="4"/>
  <c r="C227" i="4"/>
  <c r="D227" i="4"/>
  <c r="D67" i="9" l="1"/>
  <c r="E147" i="8"/>
  <c r="K146" i="8"/>
  <c r="L377" i="8"/>
  <c r="M66" i="9"/>
  <c r="E228" i="4"/>
  <c r="N168" i="9"/>
  <c r="C228" i="4"/>
  <c r="D228" i="4"/>
  <c r="B228" i="4"/>
  <c r="E67" i="9" l="1"/>
  <c r="F147" i="8"/>
  <c r="L146" i="8"/>
  <c r="M377" i="8"/>
  <c r="N66" i="9"/>
  <c r="E229" i="4"/>
  <c r="O168" i="9"/>
  <c r="D229" i="4"/>
  <c r="B229" i="4"/>
  <c r="C229" i="4"/>
  <c r="F67" i="9" l="1"/>
  <c r="G147" i="8"/>
  <c r="M146" i="8"/>
  <c r="N377" i="8"/>
  <c r="O66" i="9"/>
  <c r="E230" i="4"/>
  <c r="P168" i="9"/>
  <c r="B230" i="4"/>
  <c r="C230" i="4"/>
  <c r="D230" i="4"/>
  <c r="G67" i="9" l="1"/>
  <c r="H147" i="8"/>
  <c r="N146" i="8"/>
  <c r="O377" i="8"/>
  <c r="P66" i="9"/>
  <c r="E231" i="4"/>
  <c r="Q168" i="9"/>
  <c r="B231" i="4"/>
  <c r="C231" i="4"/>
  <c r="D231" i="4"/>
  <c r="H67" i="9" l="1"/>
  <c r="I147" i="8"/>
  <c r="O146" i="8"/>
  <c r="P377" i="8"/>
  <c r="Q66" i="9"/>
  <c r="E232" i="4"/>
  <c r="R168" i="9"/>
  <c r="C232" i="4"/>
  <c r="D232" i="4"/>
  <c r="B232" i="4"/>
  <c r="I67" i="9" l="1"/>
  <c r="J147" i="8"/>
  <c r="P146" i="8"/>
  <c r="Q377" i="8"/>
  <c r="R66" i="9"/>
  <c r="E233" i="4"/>
  <c r="S168" i="9"/>
  <c r="D233" i="4"/>
  <c r="B233" i="4"/>
  <c r="C233" i="4"/>
  <c r="J67" i="9" l="1"/>
  <c r="K147" i="8"/>
  <c r="Q146" i="8"/>
  <c r="R377" i="8"/>
  <c r="S66" i="9"/>
  <c r="E234" i="4"/>
  <c r="T168" i="9"/>
  <c r="B234" i="4"/>
  <c r="C234" i="4"/>
  <c r="D234" i="4"/>
  <c r="K67" i="9" l="1"/>
  <c r="L147" i="8"/>
  <c r="R146" i="8"/>
  <c r="S377" i="8"/>
  <c r="T66" i="9"/>
  <c r="E235" i="4"/>
  <c r="U168" i="9"/>
  <c r="B235" i="4"/>
  <c r="C235" i="4"/>
  <c r="D235" i="4"/>
  <c r="L67" i="9" l="1"/>
  <c r="M147" i="8"/>
  <c r="S146" i="8"/>
  <c r="T377" i="8"/>
  <c r="U66" i="9"/>
  <c r="E236" i="4"/>
  <c r="V168" i="9"/>
  <c r="C236" i="4"/>
  <c r="D236" i="4"/>
  <c r="B236" i="4"/>
  <c r="M67" i="9" l="1"/>
  <c r="N147" i="8"/>
  <c r="T146" i="8"/>
  <c r="U377" i="8"/>
  <c r="V66" i="9"/>
  <c r="E237" i="4"/>
  <c r="W168" i="9"/>
  <c r="D237" i="4"/>
  <c r="B237" i="4"/>
  <c r="C237" i="4"/>
  <c r="N67" i="9" l="1"/>
  <c r="O147" i="8"/>
  <c r="U146" i="8"/>
  <c r="V377" i="8"/>
  <c r="W66" i="9"/>
  <c r="E238" i="4"/>
  <c r="X168" i="9"/>
  <c r="B238" i="4"/>
  <c r="C238" i="4"/>
  <c r="D238" i="4"/>
  <c r="O67" i="9" l="1"/>
  <c r="P147" i="8"/>
  <c r="V146" i="8"/>
  <c r="W377" i="8"/>
  <c r="X66" i="9"/>
  <c r="E239" i="4"/>
  <c r="Y168" i="9"/>
  <c r="B239" i="4"/>
  <c r="C239" i="4"/>
  <c r="D239" i="4"/>
  <c r="P67" i="9" l="1"/>
  <c r="Q147" i="8"/>
  <c r="W146" i="8"/>
  <c r="X377" i="8"/>
  <c r="Y66" i="9"/>
  <c r="E240" i="4"/>
  <c r="Z168" i="9"/>
  <c r="C240" i="4"/>
  <c r="D240" i="4"/>
  <c r="B240" i="4"/>
  <c r="Q67" i="9" l="1"/>
  <c r="R147" i="8"/>
  <c r="X146" i="8"/>
  <c r="Y377" i="8"/>
  <c r="Z66" i="9"/>
  <c r="E241" i="4"/>
  <c r="AA168" i="9"/>
  <c r="D241" i="4"/>
  <c r="B241" i="4"/>
  <c r="C241" i="4"/>
  <c r="R67" i="9" l="1"/>
  <c r="S147" i="8"/>
  <c r="Y146" i="8"/>
  <c r="Z377" i="8"/>
  <c r="AA66" i="9"/>
  <c r="E242" i="4"/>
  <c r="AB168" i="9"/>
  <c r="B242" i="4"/>
  <c r="C242" i="4"/>
  <c r="D242" i="4"/>
  <c r="S67" i="9" l="1"/>
  <c r="T147" i="8"/>
  <c r="Z146" i="8"/>
  <c r="AA377" i="8"/>
  <c r="AB66" i="9"/>
  <c r="E243" i="4"/>
  <c r="AC168" i="9"/>
  <c r="B243" i="4"/>
  <c r="C243" i="4"/>
  <c r="D243" i="4"/>
  <c r="T67" i="9" l="1"/>
  <c r="U147" i="8"/>
  <c r="AA146" i="8"/>
  <c r="AB377" i="8"/>
  <c r="AC66" i="9"/>
  <c r="E244" i="4"/>
  <c r="AD168" i="9"/>
  <c r="C244" i="4"/>
  <c r="D244" i="4"/>
  <c r="B244" i="4"/>
  <c r="U67" i="9" l="1"/>
  <c r="V147" i="8"/>
  <c r="AB146" i="8"/>
  <c r="AC377" i="8"/>
  <c r="AD66" i="9"/>
  <c r="E245" i="4"/>
  <c r="C169" i="9"/>
  <c r="D245" i="4"/>
  <c r="B245" i="4"/>
  <c r="C245" i="4"/>
  <c r="V67" i="9" l="1"/>
  <c r="W147" i="8"/>
  <c r="AC146" i="8"/>
  <c r="AD377" i="8"/>
  <c r="C72" i="9"/>
  <c r="C71" i="9"/>
  <c r="C70" i="9"/>
  <c r="E246" i="4"/>
  <c r="D169" i="9"/>
  <c r="B246" i="4"/>
  <c r="C246" i="4"/>
  <c r="D246" i="4"/>
  <c r="W67" i="9" l="1"/>
  <c r="X147" i="8"/>
  <c r="AD146" i="8"/>
  <c r="AE377" i="8"/>
  <c r="D72" i="9"/>
  <c r="E247" i="4"/>
  <c r="E169" i="9"/>
  <c r="B247" i="4"/>
  <c r="C247" i="4"/>
  <c r="D247" i="4"/>
  <c r="X67" i="9" l="1"/>
  <c r="Y147" i="8"/>
  <c r="AE146" i="8"/>
  <c r="D378" i="8"/>
  <c r="E72" i="9"/>
  <c r="E248" i="4"/>
  <c r="F169" i="9"/>
  <c r="C248" i="4"/>
  <c r="D248" i="4"/>
  <c r="B248" i="4"/>
  <c r="Y67" i="9" l="1"/>
  <c r="Z147" i="8"/>
  <c r="D161" i="8"/>
  <c r="D160" i="8"/>
  <c r="D162" i="8"/>
  <c r="E378" i="8"/>
  <c r="F72" i="9"/>
  <c r="E249" i="4"/>
  <c r="G169" i="9"/>
  <c r="D249" i="4"/>
  <c r="B249" i="4"/>
  <c r="C249" i="4"/>
  <c r="Z67" i="9" l="1"/>
  <c r="AA147" i="8"/>
  <c r="E162" i="8"/>
  <c r="F378" i="8"/>
  <c r="G72" i="9"/>
  <c r="E250" i="4"/>
  <c r="H169" i="9"/>
  <c r="B250" i="4"/>
  <c r="C250" i="4"/>
  <c r="D250" i="4"/>
  <c r="AA67" i="9" l="1"/>
  <c r="AB147" i="8"/>
  <c r="F162" i="8"/>
  <c r="G378" i="8"/>
  <c r="H72" i="9"/>
  <c r="E251" i="4"/>
  <c r="I169" i="9"/>
  <c r="B251" i="4"/>
  <c r="C251" i="4"/>
  <c r="D251" i="4"/>
  <c r="AB67" i="9" l="1"/>
  <c r="AC147" i="8"/>
  <c r="G162" i="8"/>
  <c r="H378" i="8"/>
  <c r="I72" i="9"/>
  <c r="E252" i="4"/>
  <c r="J169" i="9"/>
  <c r="C252" i="4"/>
  <c r="D252" i="4"/>
  <c r="B252" i="4"/>
  <c r="AC67" i="9" l="1"/>
  <c r="AD147" i="8"/>
  <c r="H162" i="8"/>
  <c r="I378" i="8"/>
  <c r="J72" i="9"/>
  <c r="E253" i="4"/>
  <c r="K169" i="9"/>
  <c r="D253" i="4"/>
  <c r="B253" i="4"/>
  <c r="C253" i="4"/>
  <c r="AD67" i="9" l="1"/>
  <c r="AE147" i="8"/>
  <c r="I162" i="8"/>
  <c r="J378" i="8"/>
  <c r="K72" i="9"/>
  <c r="E254" i="4"/>
  <c r="L169" i="9"/>
  <c r="B254" i="4"/>
  <c r="C254" i="4"/>
  <c r="D254" i="4"/>
  <c r="C73" i="9" l="1"/>
  <c r="D163" i="8"/>
  <c r="J162" i="8"/>
  <c r="K378" i="8"/>
  <c r="L72" i="9"/>
  <c r="E255" i="4"/>
  <c r="M169" i="9"/>
  <c r="B255" i="4"/>
  <c r="C255" i="4"/>
  <c r="D255" i="4"/>
  <c r="D73" i="9" l="1"/>
  <c r="E163" i="8"/>
  <c r="K162" i="8"/>
  <c r="L378" i="8"/>
  <c r="M72" i="9"/>
  <c r="E256" i="4"/>
  <c r="N169" i="9"/>
  <c r="C256" i="4"/>
  <c r="D256" i="4"/>
  <c r="B256" i="4"/>
  <c r="E73" i="9" l="1"/>
  <c r="F163" i="8"/>
  <c r="L162" i="8"/>
  <c r="M378" i="8"/>
  <c r="N72" i="9"/>
  <c r="E257" i="4"/>
  <c r="O169" i="9"/>
  <c r="D257" i="4"/>
  <c r="B257" i="4"/>
  <c r="C257" i="4"/>
  <c r="F73" i="9" l="1"/>
  <c r="G163" i="8"/>
  <c r="M162" i="8"/>
  <c r="N378" i="8"/>
  <c r="O72" i="9"/>
  <c r="E258" i="4"/>
  <c r="P169" i="9"/>
  <c r="B258" i="4"/>
  <c r="C258" i="4"/>
  <c r="D258" i="4"/>
  <c r="G73" i="9" l="1"/>
  <c r="H163" i="8"/>
  <c r="N162" i="8"/>
  <c r="O378" i="8"/>
  <c r="P72" i="9"/>
  <c r="E259" i="4"/>
  <c r="Q169" i="9"/>
  <c r="B259" i="4"/>
  <c r="C259" i="4"/>
  <c r="D259" i="4"/>
  <c r="H73" i="9" l="1"/>
  <c r="I163" i="8"/>
  <c r="O162" i="8"/>
  <c r="P378" i="8"/>
  <c r="Q72" i="9"/>
  <c r="E260" i="4"/>
  <c r="R169" i="9"/>
  <c r="C260" i="4"/>
  <c r="D260" i="4"/>
  <c r="B260" i="4"/>
  <c r="I73" i="9" l="1"/>
  <c r="J163" i="8"/>
  <c r="P162" i="8"/>
  <c r="Q378" i="8"/>
  <c r="R72" i="9"/>
  <c r="E261" i="4"/>
  <c r="S169" i="9"/>
  <c r="D261" i="4"/>
  <c r="B261" i="4"/>
  <c r="C261" i="4"/>
  <c r="J73" i="9" l="1"/>
  <c r="K163" i="8"/>
  <c r="Q162" i="8"/>
  <c r="R378" i="8"/>
  <c r="S72" i="9"/>
  <c r="E262" i="4"/>
  <c r="T169" i="9"/>
  <c r="B262" i="4"/>
  <c r="C262" i="4"/>
  <c r="D262" i="4"/>
  <c r="K73" i="9" l="1"/>
  <c r="L163" i="8"/>
  <c r="R162" i="8"/>
  <c r="S378" i="8"/>
  <c r="T72" i="9"/>
  <c r="E263" i="4"/>
  <c r="U169" i="9"/>
  <c r="B263" i="4"/>
  <c r="C263" i="4"/>
  <c r="D263" i="4"/>
  <c r="L73" i="9" l="1"/>
  <c r="M163" i="8"/>
  <c r="S162" i="8"/>
  <c r="T378" i="8"/>
  <c r="U72" i="9"/>
  <c r="E264" i="4"/>
  <c r="V169" i="9"/>
  <c r="C264" i="4"/>
  <c r="D264" i="4"/>
  <c r="B264" i="4"/>
  <c r="M73" i="9" l="1"/>
  <c r="N163" i="8"/>
  <c r="T162" i="8"/>
  <c r="U378" i="8"/>
  <c r="V72" i="9"/>
  <c r="E265" i="4"/>
  <c r="W169" i="9"/>
  <c r="D265" i="4"/>
  <c r="B265" i="4"/>
  <c r="C265" i="4"/>
  <c r="N73" i="9" l="1"/>
  <c r="O163" i="8"/>
  <c r="U162" i="8"/>
  <c r="V378" i="8"/>
  <c r="W72" i="9"/>
  <c r="E266" i="4"/>
  <c r="X169" i="9"/>
  <c r="B266" i="4"/>
  <c r="C266" i="4"/>
  <c r="D266" i="4"/>
  <c r="O73" i="9" l="1"/>
  <c r="P163" i="8"/>
  <c r="V162" i="8"/>
  <c r="W378" i="8"/>
  <c r="X72" i="9"/>
  <c r="E267" i="4"/>
  <c r="Y169" i="9"/>
  <c r="B267" i="4"/>
  <c r="C267" i="4"/>
  <c r="D267" i="4"/>
  <c r="P73" i="9" l="1"/>
  <c r="Q163" i="8"/>
  <c r="W162" i="8"/>
  <c r="X378" i="8"/>
  <c r="Y72" i="9"/>
  <c r="E268" i="4"/>
  <c r="Z169" i="9"/>
  <c r="C268" i="4"/>
  <c r="D268" i="4"/>
  <c r="B268" i="4"/>
  <c r="Q73" i="9" l="1"/>
  <c r="R163" i="8"/>
  <c r="X162" i="8"/>
  <c r="Y378" i="8"/>
  <c r="Z72" i="9"/>
  <c r="E269" i="4"/>
  <c r="AA169" i="9"/>
  <c r="D269" i="4"/>
  <c r="B269" i="4"/>
  <c r="C269" i="4"/>
  <c r="R73" i="9" l="1"/>
  <c r="S163" i="8"/>
  <c r="Y162" i="8"/>
  <c r="Z378" i="8"/>
  <c r="AA72" i="9"/>
  <c r="E270" i="4"/>
  <c r="AB169" i="9"/>
  <c r="B270" i="4"/>
  <c r="C270" i="4"/>
  <c r="D270" i="4"/>
  <c r="S73" i="9" l="1"/>
  <c r="T163" i="8"/>
  <c r="Z162" i="8"/>
  <c r="AA378" i="8"/>
  <c r="AB72" i="9"/>
  <c r="E271" i="4"/>
  <c r="AC169" i="9"/>
  <c r="B271" i="4"/>
  <c r="C271" i="4"/>
  <c r="D271" i="4"/>
  <c r="T73" i="9" l="1"/>
  <c r="U163" i="8"/>
  <c r="AA162" i="8"/>
  <c r="AB378" i="8"/>
  <c r="AC72" i="9"/>
  <c r="E272" i="4"/>
  <c r="AD169" i="9"/>
  <c r="C272" i="4"/>
  <c r="D272" i="4"/>
  <c r="B272" i="4"/>
  <c r="U73" i="9" l="1"/>
  <c r="V163" i="8"/>
  <c r="AB162" i="8"/>
  <c r="AC378" i="8"/>
  <c r="AD72" i="9"/>
  <c r="E273" i="4"/>
  <c r="C170" i="9"/>
  <c r="D273" i="4"/>
  <c r="B273" i="4"/>
  <c r="C273" i="4"/>
  <c r="V73" i="9" l="1"/>
  <c r="W163" i="8"/>
  <c r="AC162" i="8"/>
  <c r="AD378" i="8"/>
  <c r="C78" i="9"/>
  <c r="C77" i="9"/>
  <c r="C76" i="9"/>
  <c r="E274" i="4"/>
  <c r="D170" i="9"/>
  <c r="B274" i="4"/>
  <c r="C274" i="4"/>
  <c r="D274" i="4"/>
  <c r="W73" i="9" l="1"/>
  <c r="X163" i="8"/>
  <c r="AD162" i="8"/>
  <c r="AE378" i="8"/>
  <c r="D78" i="9"/>
  <c r="E275" i="4"/>
  <c r="E170" i="9"/>
  <c r="B275" i="4"/>
  <c r="C275" i="4"/>
  <c r="D275" i="4"/>
  <c r="X73" i="9" l="1"/>
  <c r="Y163" i="8"/>
  <c r="AE162" i="8"/>
  <c r="D379" i="8"/>
  <c r="E78" i="9"/>
  <c r="E276" i="4"/>
  <c r="F170" i="9"/>
  <c r="C276" i="4"/>
  <c r="D276" i="4"/>
  <c r="B276" i="4"/>
  <c r="Y73" i="9" l="1"/>
  <c r="Z163" i="8"/>
  <c r="D178" i="8"/>
  <c r="D177" i="8"/>
  <c r="D176" i="8"/>
  <c r="E379" i="8"/>
  <c r="F78" i="9"/>
  <c r="E277" i="4"/>
  <c r="G170" i="9"/>
  <c r="D277" i="4"/>
  <c r="B277" i="4"/>
  <c r="C277" i="4"/>
  <c r="Z73" i="9" l="1"/>
  <c r="AA163" i="8"/>
  <c r="E178" i="8"/>
  <c r="F379" i="8"/>
  <c r="G78" i="9"/>
  <c r="E278" i="4"/>
  <c r="H170" i="9"/>
  <c r="B278" i="4"/>
  <c r="C278" i="4"/>
  <c r="D278" i="4"/>
  <c r="AA73" i="9" l="1"/>
  <c r="AB163" i="8"/>
  <c r="F178" i="8"/>
  <c r="G379" i="8"/>
  <c r="H78" i="9"/>
  <c r="E279" i="4"/>
  <c r="I170" i="9"/>
  <c r="B279" i="4"/>
  <c r="C279" i="4"/>
  <c r="D279" i="4"/>
  <c r="AB73" i="9" l="1"/>
  <c r="AC163" i="8"/>
  <c r="G178" i="8"/>
  <c r="H379" i="8"/>
  <c r="I78" i="9"/>
  <c r="E280" i="4"/>
  <c r="J170" i="9"/>
  <c r="C280" i="4"/>
  <c r="D280" i="4"/>
  <c r="B280" i="4"/>
  <c r="AC73" i="9" l="1"/>
  <c r="AD163" i="8"/>
  <c r="H178" i="8"/>
  <c r="I379" i="8"/>
  <c r="J78" i="9"/>
  <c r="E281" i="4"/>
  <c r="K170" i="9"/>
  <c r="D281" i="4"/>
  <c r="B281" i="4"/>
  <c r="C281" i="4"/>
  <c r="AD73" i="9" l="1"/>
  <c r="AE163" i="8"/>
  <c r="I178" i="8"/>
  <c r="J379" i="8"/>
  <c r="K78" i="9"/>
  <c r="E282" i="4"/>
  <c r="L170" i="9"/>
  <c r="B282" i="4"/>
  <c r="C282" i="4"/>
  <c r="D282" i="4"/>
  <c r="C79" i="9" l="1"/>
  <c r="D179" i="8"/>
  <c r="J178" i="8"/>
  <c r="K379" i="8"/>
  <c r="L78" i="9"/>
  <c r="E283" i="4"/>
  <c r="M170" i="9"/>
  <c r="B283" i="4"/>
  <c r="C283" i="4"/>
  <c r="D283" i="4"/>
  <c r="D79" i="9" l="1"/>
  <c r="E179" i="8"/>
  <c r="K178" i="8"/>
  <c r="L379" i="8"/>
  <c r="M78" i="9"/>
  <c r="E284" i="4"/>
  <c r="N170" i="9"/>
  <c r="D284" i="4"/>
  <c r="B284" i="4"/>
  <c r="C284" i="4"/>
  <c r="E79" i="9" l="1"/>
  <c r="F179" i="8"/>
  <c r="L178" i="8"/>
  <c r="M379" i="8"/>
  <c r="N78" i="9"/>
  <c r="E285" i="4"/>
  <c r="O170" i="9"/>
  <c r="B285" i="4"/>
  <c r="C285" i="4"/>
  <c r="D285" i="4"/>
  <c r="F79" i="9" l="1"/>
  <c r="G179" i="8"/>
  <c r="M178" i="8"/>
  <c r="N379" i="8"/>
  <c r="O78" i="9"/>
  <c r="E286" i="4"/>
  <c r="P170" i="9"/>
  <c r="B286" i="4"/>
  <c r="C286" i="4"/>
  <c r="D286" i="4"/>
  <c r="G79" i="9" l="1"/>
  <c r="H179" i="8"/>
  <c r="N178" i="8"/>
  <c r="O379" i="8"/>
  <c r="P78" i="9"/>
  <c r="E287" i="4"/>
  <c r="Q170" i="9"/>
  <c r="C287" i="4"/>
  <c r="D287" i="4"/>
  <c r="B287" i="4"/>
  <c r="H79" i="9" l="1"/>
  <c r="I179" i="8"/>
  <c r="O178" i="8"/>
  <c r="P379" i="8"/>
  <c r="Q78" i="9"/>
  <c r="E288" i="4"/>
  <c r="R170" i="9"/>
  <c r="D288" i="4"/>
  <c r="B288" i="4"/>
  <c r="C288" i="4"/>
  <c r="I79" i="9" l="1"/>
  <c r="J179" i="8"/>
  <c r="P178" i="8"/>
  <c r="Q379" i="8"/>
  <c r="R78" i="9"/>
  <c r="E289" i="4"/>
  <c r="S170" i="9"/>
  <c r="B289" i="4"/>
  <c r="C289" i="4"/>
  <c r="D289" i="4"/>
  <c r="J79" i="9" l="1"/>
  <c r="K179" i="8"/>
  <c r="Q178" i="8"/>
  <c r="R379" i="8"/>
  <c r="S78" i="9"/>
  <c r="E290" i="4"/>
  <c r="T170" i="9"/>
  <c r="B290" i="4"/>
  <c r="C290" i="4"/>
  <c r="D290" i="4"/>
  <c r="K79" i="9" l="1"/>
  <c r="L179" i="8"/>
  <c r="R178" i="8"/>
  <c r="S379" i="8"/>
  <c r="T78" i="9"/>
  <c r="E291" i="4"/>
  <c r="U170" i="9"/>
  <c r="C291" i="4"/>
  <c r="D291" i="4"/>
  <c r="B291" i="4"/>
  <c r="L79" i="9" l="1"/>
  <c r="M179" i="8"/>
  <c r="S178" i="8"/>
  <c r="T379" i="8"/>
  <c r="U78" i="9"/>
  <c r="E292" i="4"/>
  <c r="V170" i="9"/>
  <c r="D292" i="4"/>
  <c r="B292" i="4"/>
  <c r="C292" i="4"/>
  <c r="M79" i="9" l="1"/>
  <c r="N179" i="8"/>
  <c r="T178" i="8"/>
  <c r="U379" i="8"/>
  <c r="V78" i="9"/>
  <c r="E293" i="4"/>
  <c r="W170" i="9"/>
  <c r="B293" i="4"/>
  <c r="C293" i="4"/>
  <c r="D293" i="4"/>
  <c r="N79" i="9" l="1"/>
  <c r="O179" i="8"/>
  <c r="U178" i="8"/>
  <c r="V379" i="8"/>
  <c r="W78" i="9"/>
  <c r="E294" i="4"/>
  <c r="X170" i="9"/>
  <c r="B294" i="4"/>
  <c r="C294" i="4"/>
  <c r="D294" i="4"/>
  <c r="O79" i="9" l="1"/>
  <c r="P179" i="8"/>
  <c r="V178" i="8"/>
  <c r="W379" i="8"/>
  <c r="X78" i="9"/>
  <c r="E295" i="4"/>
  <c r="Y170" i="9"/>
  <c r="C295" i="4"/>
  <c r="D295" i="4"/>
  <c r="B295" i="4"/>
  <c r="P79" i="9" l="1"/>
  <c r="Q179" i="8"/>
  <c r="W178" i="8"/>
  <c r="X379" i="8"/>
  <c r="Y78" i="9"/>
  <c r="E296" i="4"/>
  <c r="Z170" i="9"/>
  <c r="D296" i="4"/>
  <c r="B296" i="4"/>
  <c r="C296" i="4"/>
  <c r="Q79" i="9" l="1"/>
  <c r="R179" i="8"/>
  <c r="X178" i="8"/>
  <c r="Y379" i="8"/>
  <c r="Z78" i="9"/>
  <c r="E297" i="4"/>
  <c r="AA170" i="9"/>
  <c r="B297" i="4"/>
  <c r="C297" i="4"/>
  <c r="D297" i="4"/>
  <c r="R79" i="9" l="1"/>
  <c r="S179" i="8"/>
  <c r="Y178" i="8"/>
  <c r="Z379" i="8"/>
  <c r="AA78" i="9"/>
  <c r="E298" i="4"/>
  <c r="AB170" i="9"/>
  <c r="B298" i="4"/>
  <c r="C298" i="4"/>
  <c r="D298" i="4"/>
  <c r="S79" i="9" l="1"/>
  <c r="T179" i="8"/>
  <c r="Z178" i="8"/>
  <c r="AA379" i="8"/>
  <c r="AB78" i="9"/>
  <c r="E299" i="4"/>
  <c r="AC170" i="9"/>
  <c r="C299" i="4"/>
  <c r="D299" i="4"/>
  <c r="B299" i="4"/>
  <c r="T79" i="9" l="1"/>
  <c r="U179" i="8"/>
  <c r="AA178" i="8"/>
  <c r="AB379" i="8"/>
  <c r="AC78" i="9"/>
  <c r="E300" i="4"/>
  <c r="AD170" i="9"/>
  <c r="D300" i="4"/>
  <c r="B300" i="4"/>
  <c r="C300" i="4"/>
  <c r="U79" i="9" l="1"/>
  <c r="V179" i="8"/>
  <c r="AB178" i="8"/>
  <c r="AC379" i="8"/>
  <c r="AD78" i="9"/>
  <c r="E301" i="4"/>
  <c r="C171" i="9"/>
  <c r="B301" i="4"/>
  <c r="C301" i="4"/>
  <c r="D301" i="4"/>
  <c r="V79" i="9" l="1"/>
  <c r="W179" i="8"/>
  <c r="AC178" i="8"/>
  <c r="AD379" i="8"/>
  <c r="C83" i="9"/>
  <c r="C84" i="9"/>
  <c r="C82" i="9"/>
  <c r="E302" i="4"/>
  <c r="D171" i="9"/>
  <c r="B302" i="4"/>
  <c r="C302" i="4"/>
  <c r="D302" i="4"/>
  <c r="W79" i="9" l="1"/>
  <c r="X179" i="8"/>
  <c r="AD178" i="8"/>
  <c r="AE379" i="8"/>
  <c r="D84" i="9"/>
  <c r="E303" i="4"/>
  <c r="E171" i="9"/>
  <c r="C303" i="4"/>
  <c r="D303" i="4"/>
  <c r="B303" i="4"/>
  <c r="X79" i="9" l="1"/>
  <c r="Y179" i="8"/>
  <c r="AE178" i="8"/>
  <c r="D380" i="8"/>
  <c r="E84" i="9"/>
  <c r="E304" i="4"/>
  <c r="F171" i="9"/>
  <c r="D304" i="4"/>
  <c r="B304" i="4"/>
  <c r="C304" i="4"/>
  <c r="Y79" i="9" l="1"/>
  <c r="Z179" i="8"/>
  <c r="D193" i="8"/>
  <c r="D192" i="8"/>
  <c r="D194" i="8"/>
  <c r="E380" i="8"/>
  <c r="F84" i="9"/>
  <c r="E305" i="4"/>
  <c r="G171" i="9"/>
  <c r="B305" i="4"/>
  <c r="C305" i="4"/>
  <c r="D305" i="4"/>
  <c r="Z79" i="9" l="1"/>
  <c r="AA179" i="8"/>
  <c r="E194" i="8"/>
  <c r="F380" i="8"/>
  <c r="G84" i="9"/>
  <c r="E306" i="4"/>
  <c r="H171" i="9"/>
  <c r="B306" i="4"/>
  <c r="C306" i="4"/>
  <c r="D306" i="4"/>
  <c r="AA79" i="9" l="1"/>
  <c r="AB179" i="8"/>
  <c r="F194" i="8"/>
  <c r="G380" i="8"/>
  <c r="H84" i="9"/>
  <c r="E307" i="4"/>
  <c r="I171" i="9"/>
  <c r="C307" i="4"/>
  <c r="D307" i="4"/>
  <c r="B307" i="4"/>
  <c r="AB79" i="9" l="1"/>
  <c r="AC179" i="8"/>
  <c r="G194" i="8"/>
  <c r="H380" i="8"/>
  <c r="I84" i="9"/>
  <c r="E308" i="4"/>
  <c r="J171" i="9"/>
  <c r="D308" i="4"/>
  <c r="B308" i="4"/>
  <c r="C308" i="4"/>
  <c r="AC79" i="9" l="1"/>
  <c r="AD179" i="8"/>
  <c r="H194" i="8"/>
  <c r="I380" i="8"/>
  <c r="J84" i="9"/>
  <c r="E309" i="4"/>
  <c r="K171" i="9"/>
  <c r="B309" i="4"/>
  <c r="C309" i="4"/>
  <c r="D309" i="4"/>
  <c r="AD79" i="9" l="1"/>
  <c r="AE179" i="8"/>
  <c r="I194" i="8"/>
  <c r="J380" i="8"/>
  <c r="K84" i="9"/>
  <c r="E310" i="4"/>
  <c r="L171" i="9"/>
  <c r="B310" i="4"/>
  <c r="C310" i="4"/>
  <c r="D310" i="4"/>
  <c r="C85" i="9" l="1"/>
  <c r="D195" i="8"/>
  <c r="J194" i="8"/>
  <c r="K380" i="8"/>
  <c r="L84" i="9"/>
  <c r="E311" i="4"/>
  <c r="M171" i="9"/>
  <c r="C311" i="4"/>
  <c r="D311" i="4"/>
  <c r="B311" i="4"/>
  <c r="D85" i="9" l="1"/>
  <c r="E195" i="8"/>
  <c r="K194" i="8"/>
  <c r="L380" i="8"/>
  <c r="M84" i="9"/>
  <c r="E312" i="4"/>
  <c r="N171" i="9"/>
  <c r="D312" i="4"/>
  <c r="B312" i="4"/>
  <c r="C312" i="4"/>
  <c r="E85" i="9" l="1"/>
  <c r="F195" i="8"/>
  <c r="L194" i="8"/>
  <c r="M380" i="8"/>
  <c r="N84" i="9"/>
  <c r="E313" i="4"/>
  <c r="O171" i="9"/>
  <c r="B313" i="4"/>
  <c r="C313" i="4"/>
  <c r="D313" i="4"/>
  <c r="F85" i="9" l="1"/>
  <c r="G195" i="8"/>
  <c r="M194" i="8"/>
  <c r="N380" i="8"/>
  <c r="O84" i="9"/>
  <c r="E314" i="4"/>
  <c r="P171" i="9"/>
  <c r="B314" i="4"/>
  <c r="C314" i="4"/>
  <c r="D314" i="4"/>
  <c r="G85" i="9" l="1"/>
  <c r="H195" i="8"/>
  <c r="N194" i="8"/>
  <c r="O380" i="8"/>
  <c r="P84" i="9"/>
  <c r="E315" i="4"/>
  <c r="Q171" i="9"/>
  <c r="C315" i="4"/>
  <c r="D315" i="4"/>
  <c r="B315" i="4"/>
  <c r="H85" i="9" l="1"/>
  <c r="I195" i="8"/>
  <c r="O194" i="8"/>
  <c r="P380" i="8"/>
  <c r="Q84" i="9"/>
  <c r="E316" i="4"/>
  <c r="R171" i="9"/>
  <c r="D316" i="4"/>
  <c r="B316" i="4"/>
  <c r="C316" i="4"/>
  <c r="I85" i="9" l="1"/>
  <c r="J195" i="8"/>
  <c r="P194" i="8"/>
  <c r="Q380" i="8"/>
  <c r="R84" i="9"/>
  <c r="E317" i="4"/>
  <c r="S171" i="9"/>
  <c r="B317" i="4"/>
  <c r="C317" i="4"/>
  <c r="D317" i="4"/>
  <c r="J85" i="9" l="1"/>
  <c r="K195" i="8"/>
  <c r="Q194" i="8"/>
  <c r="R380" i="8"/>
  <c r="S84" i="9"/>
  <c r="E318" i="4"/>
  <c r="T171" i="9"/>
  <c r="B318" i="4"/>
  <c r="C318" i="4"/>
  <c r="D318" i="4"/>
  <c r="K85" i="9" l="1"/>
  <c r="L195" i="8"/>
  <c r="R194" i="8"/>
  <c r="S380" i="8"/>
  <c r="T84" i="9"/>
  <c r="E319" i="4"/>
  <c r="U171" i="9"/>
  <c r="C319" i="4"/>
  <c r="D319" i="4"/>
  <c r="B319" i="4"/>
  <c r="L85" i="9" l="1"/>
  <c r="M195" i="8"/>
  <c r="S194" i="8"/>
  <c r="T380" i="8"/>
  <c r="U84" i="9"/>
  <c r="E320" i="4"/>
  <c r="V171" i="9"/>
  <c r="D320" i="4"/>
  <c r="B320" i="4"/>
  <c r="C320" i="4"/>
  <c r="M85" i="9" l="1"/>
  <c r="N195" i="8"/>
  <c r="T194" i="8"/>
  <c r="U380" i="8"/>
  <c r="V84" i="9"/>
  <c r="E321" i="4"/>
  <c r="W171" i="9"/>
  <c r="B321" i="4"/>
  <c r="C321" i="4"/>
  <c r="D321" i="4"/>
  <c r="N85" i="9" l="1"/>
  <c r="O195" i="8"/>
  <c r="U194" i="8"/>
  <c r="V380" i="8"/>
  <c r="W84" i="9"/>
  <c r="E322" i="4"/>
  <c r="X171" i="9"/>
  <c r="B322" i="4"/>
  <c r="C322" i="4"/>
  <c r="D322" i="4"/>
  <c r="O85" i="9" l="1"/>
  <c r="P195" i="8"/>
  <c r="V194" i="8"/>
  <c r="W380" i="8"/>
  <c r="X84" i="9"/>
  <c r="E323" i="4"/>
  <c r="Y171" i="9"/>
  <c r="C323" i="4"/>
  <c r="D323" i="4"/>
  <c r="B323" i="4"/>
  <c r="P85" i="9" l="1"/>
  <c r="Q195" i="8"/>
  <c r="W194" i="8"/>
  <c r="X380" i="8"/>
  <c r="Y84" i="9"/>
  <c r="E324" i="4"/>
  <c r="Z171" i="9"/>
  <c r="D324" i="4"/>
  <c r="B324" i="4"/>
  <c r="C324" i="4"/>
  <c r="Q85" i="9" l="1"/>
  <c r="R195" i="8"/>
  <c r="X194" i="8"/>
  <c r="Y380" i="8"/>
  <c r="Z84" i="9"/>
  <c r="E325" i="4"/>
  <c r="AA171" i="9"/>
  <c r="B325" i="4"/>
  <c r="C325" i="4"/>
  <c r="D325" i="4"/>
  <c r="R85" i="9" l="1"/>
  <c r="S195" i="8"/>
  <c r="Y194" i="8"/>
  <c r="Z380" i="8"/>
  <c r="AA84" i="9"/>
  <c r="E326" i="4"/>
  <c r="AB171" i="9"/>
  <c r="B326" i="4"/>
  <c r="C326" i="4"/>
  <c r="D326" i="4"/>
  <c r="S85" i="9" l="1"/>
  <c r="T195" i="8"/>
  <c r="Z194" i="8"/>
  <c r="AA380" i="8"/>
  <c r="AB84" i="9"/>
  <c r="E327" i="4"/>
  <c r="AC171" i="9"/>
  <c r="C327" i="4"/>
  <c r="D327" i="4"/>
  <c r="B327" i="4"/>
  <c r="T85" i="9" l="1"/>
  <c r="U195" i="8"/>
  <c r="AA194" i="8"/>
  <c r="AB380" i="8"/>
  <c r="AC84" i="9"/>
  <c r="E328" i="4"/>
  <c r="AD171" i="9"/>
  <c r="D328" i="4"/>
  <c r="B328" i="4"/>
  <c r="C328" i="4"/>
  <c r="U85" i="9" l="1"/>
  <c r="V195" i="8"/>
  <c r="AB194" i="8"/>
  <c r="AC380" i="8"/>
  <c r="AD84" i="9"/>
  <c r="E329" i="4"/>
  <c r="C172" i="9"/>
  <c r="B329" i="4"/>
  <c r="C329" i="4"/>
  <c r="D329" i="4"/>
  <c r="V85" i="9" l="1"/>
  <c r="W195" i="8"/>
  <c r="AC194" i="8"/>
  <c r="AD380" i="8"/>
  <c r="C90" i="9"/>
  <c r="C89" i="9"/>
  <c r="C88" i="9"/>
  <c r="E330" i="4"/>
  <c r="D172" i="9"/>
  <c r="B330" i="4"/>
  <c r="C330" i="4"/>
  <c r="D330" i="4"/>
  <c r="W85" i="9" l="1"/>
  <c r="X195" i="8"/>
  <c r="AD194" i="8"/>
  <c r="AE380" i="8"/>
  <c r="D90" i="9"/>
  <c r="E331" i="4"/>
  <c r="E172" i="9"/>
  <c r="C331" i="4"/>
  <c r="D331" i="4"/>
  <c r="B331" i="4"/>
  <c r="X85" i="9" l="1"/>
  <c r="Y195" i="8"/>
  <c r="AE194" i="8"/>
  <c r="D381" i="8"/>
  <c r="E90" i="9"/>
  <c r="E332" i="4"/>
  <c r="F172" i="9"/>
  <c r="D332" i="4"/>
  <c r="B332" i="4"/>
  <c r="C332" i="4"/>
  <c r="Y85" i="9" l="1"/>
  <c r="Z195" i="8"/>
  <c r="D210" i="8"/>
  <c r="D208" i="8"/>
  <c r="D209" i="8"/>
  <c r="E381" i="8"/>
  <c r="F90" i="9"/>
  <c r="E333" i="4"/>
  <c r="G172" i="9"/>
  <c r="B333" i="4"/>
  <c r="C333" i="4"/>
  <c r="D333" i="4"/>
  <c r="Z85" i="9" l="1"/>
  <c r="AA195" i="8"/>
  <c r="E210" i="8"/>
  <c r="F381" i="8"/>
  <c r="G90" i="9"/>
  <c r="E334" i="4"/>
  <c r="H172" i="9"/>
  <c r="B334" i="4"/>
  <c r="C334" i="4"/>
  <c r="D334" i="4"/>
  <c r="AA85" i="9" l="1"/>
  <c r="AB195" i="8"/>
  <c r="F210" i="8"/>
  <c r="G381" i="8"/>
  <c r="H90" i="9"/>
  <c r="E335" i="4"/>
  <c r="I172" i="9"/>
  <c r="C335" i="4"/>
  <c r="D335" i="4"/>
  <c r="B335" i="4"/>
  <c r="AB85" i="9" l="1"/>
  <c r="AC195" i="8"/>
  <c r="G210" i="8"/>
  <c r="H381" i="8"/>
  <c r="I90" i="9"/>
  <c r="E336" i="4"/>
  <c r="J172" i="9"/>
  <c r="D336" i="4"/>
  <c r="B336" i="4"/>
  <c r="C336" i="4"/>
  <c r="AC85" i="9" l="1"/>
  <c r="AD195" i="8"/>
  <c r="H210" i="8"/>
  <c r="I381" i="8"/>
  <c r="J90" i="9"/>
  <c r="E337" i="4"/>
  <c r="K172" i="9"/>
  <c r="B337" i="4"/>
  <c r="C337" i="4"/>
  <c r="D337" i="4"/>
  <c r="AD85" i="9" l="1"/>
  <c r="AE195" i="8"/>
  <c r="I210" i="8"/>
  <c r="J381" i="8"/>
  <c r="K90" i="9"/>
  <c r="E338" i="4"/>
  <c r="L172" i="9"/>
  <c r="B338" i="4"/>
  <c r="C338" i="4"/>
  <c r="D338" i="4"/>
  <c r="C91" i="9" l="1"/>
  <c r="D211" i="8"/>
  <c r="J210" i="8"/>
  <c r="K381" i="8"/>
  <c r="L90" i="9"/>
  <c r="E339" i="4"/>
  <c r="M172" i="9"/>
  <c r="C339" i="4"/>
  <c r="D339" i="4"/>
  <c r="B339" i="4"/>
  <c r="D91" i="9" l="1"/>
  <c r="E211" i="8"/>
  <c r="K210" i="8"/>
  <c r="L381" i="8"/>
  <c r="M90" i="9"/>
  <c r="E340" i="4"/>
  <c r="N172" i="9"/>
  <c r="D340" i="4"/>
  <c r="B340" i="4"/>
  <c r="C340" i="4"/>
  <c r="E91" i="9" l="1"/>
  <c r="F211" i="8"/>
  <c r="L210" i="8"/>
  <c r="M381" i="8"/>
  <c r="N90" i="9"/>
  <c r="E341" i="4"/>
  <c r="O172" i="9"/>
  <c r="B341" i="4"/>
  <c r="C341" i="4"/>
  <c r="D341" i="4"/>
  <c r="F91" i="9" l="1"/>
  <c r="G211" i="8"/>
  <c r="M210" i="8"/>
  <c r="N381" i="8"/>
  <c r="O90" i="9"/>
  <c r="E342" i="4"/>
  <c r="P172" i="9"/>
  <c r="B342" i="4"/>
  <c r="C342" i="4"/>
  <c r="D342" i="4"/>
  <c r="G91" i="9" l="1"/>
  <c r="H211" i="8"/>
  <c r="N210" i="8"/>
  <c r="O381" i="8"/>
  <c r="P90" i="9"/>
  <c r="E343" i="4"/>
  <c r="Q172" i="9"/>
  <c r="C343" i="4"/>
  <c r="D343" i="4"/>
  <c r="B343" i="4"/>
  <c r="H91" i="9" l="1"/>
  <c r="I211" i="8"/>
  <c r="O210" i="8"/>
  <c r="P381" i="8"/>
  <c r="Q90" i="9"/>
  <c r="E344" i="4"/>
  <c r="R172" i="9"/>
  <c r="D344" i="4"/>
  <c r="B344" i="4"/>
  <c r="C344" i="4"/>
  <c r="I91" i="9" l="1"/>
  <c r="J211" i="8"/>
  <c r="P210" i="8"/>
  <c r="Q381" i="8"/>
  <c r="R90" i="9"/>
  <c r="E345" i="4"/>
  <c r="S172" i="9"/>
  <c r="B345" i="4"/>
  <c r="C345" i="4"/>
  <c r="D345" i="4"/>
  <c r="J91" i="9" l="1"/>
  <c r="K211" i="8"/>
  <c r="Q210" i="8"/>
  <c r="R381" i="8"/>
  <c r="S90" i="9"/>
  <c r="E346" i="4"/>
  <c r="T172" i="9"/>
  <c r="B346" i="4"/>
  <c r="C346" i="4"/>
  <c r="D346" i="4"/>
  <c r="K91" i="9" l="1"/>
  <c r="L211" i="8"/>
  <c r="R210" i="8"/>
  <c r="S381" i="8"/>
  <c r="T90" i="9"/>
  <c r="E347" i="4"/>
  <c r="U172" i="9"/>
  <c r="C347" i="4"/>
  <c r="D347" i="4"/>
  <c r="B347" i="4"/>
  <c r="L91" i="9" l="1"/>
  <c r="M211" i="8"/>
  <c r="S210" i="8"/>
  <c r="T381" i="8"/>
  <c r="U90" i="9"/>
  <c r="E348" i="4"/>
  <c r="V172" i="9"/>
  <c r="D348" i="4"/>
  <c r="B348" i="4"/>
  <c r="C348" i="4"/>
  <c r="M91" i="9" l="1"/>
  <c r="N211" i="8"/>
  <c r="T210" i="8"/>
  <c r="U381" i="8"/>
  <c r="V90" i="9"/>
  <c r="E349" i="4"/>
  <c r="W172" i="9"/>
  <c r="B349" i="4"/>
  <c r="C349" i="4"/>
  <c r="D349" i="4"/>
  <c r="N91" i="9" l="1"/>
  <c r="O211" i="8"/>
  <c r="U210" i="8"/>
  <c r="V381" i="8"/>
  <c r="W90" i="9"/>
  <c r="E350" i="4"/>
  <c r="X172" i="9"/>
  <c r="B350" i="4"/>
  <c r="C350" i="4"/>
  <c r="D350" i="4"/>
  <c r="O91" i="9" l="1"/>
  <c r="P211" i="8"/>
  <c r="V210" i="8"/>
  <c r="W381" i="8"/>
  <c r="X90" i="9"/>
  <c r="E351" i="4"/>
  <c r="Y172" i="9"/>
  <c r="C351" i="4"/>
  <c r="D351" i="4"/>
  <c r="B351" i="4"/>
  <c r="P91" i="9" l="1"/>
  <c r="Q211" i="8"/>
  <c r="W210" i="8"/>
  <c r="X381" i="8"/>
  <c r="Y90" i="9"/>
  <c r="E352" i="4"/>
  <c r="Z172" i="9"/>
  <c r="D352" i="4"/>
  <c r="B352" i="4"/>
  <c r="C352" i="4"/>
  <c r="Q91" i="9" l="1"/>
  <c r="R211" i="8"/>
  <c r="X210" i="8"/>
  <c r="Y381" i="8"/>
  <c r="Z90" i="9"/>
  <c r="E353" i="4"/>
  <c r="AA172" i="9"/>
  <c r="B353" i="4"/>
  <c r="C353" i="4"/>
  <c r="D353" i="4"/>
  <c r="R91" i="9" l="1"/>
  <c r="S211" i="8"/>
  <c r="Y210" i="8"/>
  <c r="Z381" i="8"/>
  <c r="AA90" i="9"/>
  <c r="E354" i="4"/>
  <c r="AB172" i="9"/>
  <c r="B354" i="4"/>
  <c r="C354" i="4"/>
  <c r="D354" i="4"/>
  <c r="S91" i="9" l="1"/>
  <c r="T211" i="8"/>
  <c r="Z210" i="8"/>
  <c r="AA381" i="8"/>
  <c r="AB90" i="9"/>
  <c r="E355" i="4"/>
  <c r="AC172" i="9"/>
  <c r="C355" i="4"/>
  <c r="D355" i="4"/>
  <c r="B355" i="4"/>
  <c r="T91" i="9" l="1"/>
  <c r="U211" i="8"/>
  <c r="AA210" i="8"/>
  <c r="AB381" i="8"/>
  <c r="AC90" i="9"/>
  <c r="E356" i="4"/>
  <c r="AD172" i="9"/>
  <c r="D356" i="4"/>
  <c r="B356" i="4"/>
  <c r="C356" i="4"/>
  <c r="U91" i="9" l="1"/>
  <c r="V211" i="8"/>
  <c r="AB210" i="8"/>
  <c r="AC381" i="8"/>
  <c r="AD90" i="9"/>
  <c r="E357" i="4"/>
  <c r="C173" i="9"/>
  <c r="B357" i="4"/>
  <c r="C357" i="4"/>
  <c r="D357" i="4"/>
  <c r="V91" i="9" l="1"/>
  <c r="W211" i="8"/>
  <c r="AC210" i="8"/>
  <c r="AD381" i="8"/>
  <c r="C95" i="9"/>
  <c r="C94" i="9"/>
  <c r="C96" i="9"/>
  <c r="E358" i="4"/>
  <c r="D173" i="9"/>
  <c r="B358" i="4"/>
  <c r="C358" i="4"/>
  <c r="D358" i="4"/>
  <c r="W91" i="9" l="1"/>
  <c r="X211" i="8"/>
  <c r="AD210" i="8"/>
  <c r="AE381" i="8"/>
  <c r="D96" i="9"/>
  <c r="E359" i="4"/>
  <c r="E173" i="9"/>
  <c r="C359" i="4"/>
  <c r="D359" i="4"/>
  <c r="B359" i="4"/>
  <c r="X91" i="9" l="1"/>
  <c r="Y211" i="8"/>
  <c r="AE210" i="8"/>
  <c r="D382" i="8"/>
  <c r="E96" i="9"/>
  <c r="E360" i="4"/>
  <c r="F173" i="9"/>
  <c r="D360" i="4"/>
  <c r="B360" i="4"/>
  <c r="C360" i="4"/>
  <c r="Y91" i="9" l="1"/>
  <c r="Z211" i="8"/>
  <c r="D226" i="8"/>
  <c r="D225" i="8"/>
  <c r="D224" i="8"/>
  <c r="E382" i="8"/>
  <c r="F96" i="9"/>
  <c r="E361" i="4"/>
  <c r="G173" i="9"/>
  <c r="B361" i="4"/>
  <c r="C361" i="4"/>
  <c r="D361" i="4"/>
  <c r="Z91" i="9" l="1"/>
  <c r="AA211" i="8"/>
  <c r="E226" i="8"/>
  <c r="F382" i="8"/>
  <c r="G96" i="9"/>
  <c r="E362" i="4"/>
  <c r="H173" i="9"/>
  <c r="B362" i="4"/>
  <c r="C362" i="4"/>
  <c r="D362" i="4"/>
  <c r="AA91" i="9" l="1"/>
  <c r="AB211" i="8"/>
  <c r="F226" i="8"/>
  <c r="G382" i="8"/>
  <c r="H96" i="9"/>
  <c r="E363" i="4"/>
  <c r="I173" i="9"/>
  <c r="C363" i="4"/>
  <c r="D363" i="4"/>
  <c r="B363" i="4"/>
  <c r="AB91" i="9" l="1"/>
  <c r="AC211" i="8"/>
  <c r="G226" i="8"/>
  <c r="H382" i="8"/>
  <c r="I96" i="9"/>
  <c r="E364" i="4"/>
  <c r="J173" i="9"/>
  <c r="D364" i="4"/>
  <c r="B364" i="4"/>
  <c r="C364" i="4"/>
  <c r="AC91" i="9" l="1"/>
  <c r="AD211" i="8"/>
  <c r="H226" i="8"/>
  <c r="I382" i="8"/>
  <c r="J96" i="9"/>
  <c r="E365" i="4"/>
  <c r="K173" i="9"/>
  <c r="B365" i="4"/>
  <c r="C365" i="4"/>
  <c r="D365" i="4"/>
  <c r="AD91" i="9" l="1"/>
  <c r="AE211" i="8"/>
  <c r="I226" i="8"/>
  <c r="J382" i="8"/>
  <c r="K96" i="9"/>
  <c r="E366" i="4"/>
  <c r="L173" i="9"/>
  <c r="B366" i="4"/>
  <c r="C366" i="4"/>
  <c r="D366" i="4"/>
  <c r="C97" i="9" l="1"/>
  <c r="D227" i="8"/>
  <c r="J226" i="8"/>
  <c r="K382" i="8"/>
  <c r="L96" i="9"/>
  <c r="E367" i="4"/>
  <c r="M173" i="9"/>
  <c r="C367" i="4"/>
  <c r="D367" i="4"/>
  <c r="B367" i="4"/>
  <c r="D97" i="9" l="1"/>
  <c r="E227" i="8"/>
  <c r="K226" i="8"/>
  <c r="L382" i="8"/>
  <c r="M96" i="9"/>
  <c r="E368" i="4"/>
  <c r="N173" i="9"/>
  <c r="D368" i="4"/>
  <c r="B368" i="4"/>
  <c r="C368" i="4"/>
  <c r="E97" i="9" l="1"/>
  <c r="F227" i="8"/>
  <c r="L226" i="8"/>
  <c r="M382" i="8"/>
  <c r="N96" i="9"/>
  <c r="E369" i="4"/>
  <c r="O173" i="9"/>
  <c r="B369" i="4"/>
  <c r="C369" i="4"/>
  <c r="D369" i="4"/>
  <c r="F97" i="9" l="1"/>
  <c r="G227" i="8"/>
  <c r="M226" i="8"/>
  <c r="N382" i="8"/>
  <c r="O96" i="9"/>
  <c r="E370" i="4"/>
  <c r="P173" i="9"/>
  <c r="B370" i="4"/>
  <c r="C370" i="4"/>
  <c r="D370" i="4"/>
  <c r="G97" i="9" l="1"/>
  <c r="H227" i="8"/>
  <c r="N226" i="8"/>
  <c r="O382" i="8"/>
  <c r="P96" i="9"/>
  <c r="E371" i="4"/>
  <c r="Q173" i="9"/>
  <c r="C371" i="4"/>
  <c r="D371" i="4"/>
  <c r="B371" i="4"/>
  <c r="H97" i="9" l="1"/>
  <c r="I227" i="8"/>
  <c r="O226" i="8"/>
  <c r="P382" i="8"/>
  <c r="Q96" i="9"/>
  <c r="E372" i="4"/>
  <c r="R173" i="9"/>
  <c r="D372" i="4"/>
  <c r="B372" i="4"/>
  <c r="C372" i="4"/>
  <c r="I97" i="9" l="1"/>
  <c r="J227" i="8"/>
  <c r="P226" i="8"/>
  <c r="Q382" i="8"/>
  <c r="R96" i="9"/>
  <c r="E373" i="4"/>
  <c r="S173" i="9"/>
  <c r="B373" i="4"/>
  <c r="C373" i="4"/>
  <c r="D373" i="4"/>
  <c r="J97" i="9" l="1"/>
  <c r="K227" i="8"/>
  <c r="Q226" i="8"/>
  <c r="R382" i="8"/>
  <c r="S96" i="9"/>
  <c r="E374" i="4"/>
  <c r="T173" i="9"/>
  <c r="B374" i="4"/>
  <c r="C374" i="4"/>
  <c r="D374" i="4"/>
  <c r="K97" i="9" l="1"/>
  <c r="L227" i="8"/>
  <c r="R226" i="8"/>
  <c r="S382" i="8"/>
  <c r="T96" i="9"/>
  <c r="E375" i="4"/>
  <c r="U173" i="9"/>
  <c r="C375" i="4"/>
  <c r="D375" i="4"/>
  <c r="B375" i="4"/>
  <c r="L97" i="9" l="1"/>
  <c r="M227" i="8"/>
  <c r="S226" i="8"/>
  <c r="T382" i="8"/>
  <c r="U96" i="9"/>
  <c r="E376" i="4"/>
  <c r="V173" i="9"/>
  <c r="D376" i="4"/>
  <c r="B376" i="4"/>
  <c r="C376" i="4"/>
  <c r="M97" i="9" l="1"/>
  <c r="N227" i="8"/>
  <c r="T226" i="8"/>
  <c r="U382" i="8"/>
  <c r="V96" i="9"/>
  <c r="E377" i="4"/>
  <c r="W173" i="9"/>
  <c r="B377" i="4"/>
  <c r="C377" i="4"/>
  <c r="D377" i="4"/>
  <c r="N97" i="9" l="1"/>
  <c r="O227" i="8"/>
  <c r="U226" i="8"/>
  <c r="V382" i="8"/>
  <c r="W96" i="9"/>
  <c r="E378" i="4"/>
  <c r="X173" i="9"/>
  <c r="B378" i="4"/>
  <c r="C378" i="4"/>
  <c r="D378" i="4"/>
  <c r="O97" i="9" l="1"/>
  <c r="P227" i="8"/>
  <c r="V226" i="8"/>
  <c r="W382" i="8"/>
  <c r="X96" i="9"/>
  <c r="E379" i="4"/>
  <c r="Y173" i="9"/>
  <c r="C379" i="4"/>
  <c r="D379" i="4"/>
  <c r="B379" i="4"/>
  <c r="P97" i="9" l="1"/>
  <c r="Q227" i="8"/>
  <c r="W226" i="8"/>
  <c r="X382" i="8"/>
  <c r="Y96" i="9"/>
  <c r="E380" i="4"/>
  <c r="Z173" i="9"/>
  <c r="D380" i="4"/>
  <c r="B380" i="4"/>
  <c r="C380" i="4"/>
  <c r="Q97" i="9" l="1"/>
  <c r="R227" i="8"/>
  <c r="X226" i="8"/>
  <c r="Y382" i="8"/>
  <c r="Z96" i="9"/>
  <c r="E381" i="4"/>
  <c r="AA173" i="9"/>
  <c r="B381" i="4"/>
  <c r="C381" i="4"/>
  <c r="D381" i="4"/>
  <c r="R97" i="9" l="1"/>
  <c r="S227" i="8"/>
  <c r="Y226" i="8"/>
  <c r="Z382" i="8"/>
  <c r="AA96" i="9"/>
  <c r="E382" i="4"/>
  <c r="AB173" i="9"/>
  <c r="B382" i="4"/>
  <c r="C382" i="4"/>
  <c r="D382" i="4"/>
  <c r="S97" i="9" l="1"/>
  <c r="T227" i="8"/>
  <c r="Z226" i="8"/>
  <c r="AA382" i="8"/>
  <c r="AB96" i="9"/>
  <c r="E383" i="4"/>
  <c r="AC173" i="9"/>
  <c r="C383" i="4"/>
  <c r="D383" i="4"/>
  <c r="B383" i="4"/>
  <c r="T97" i="9" l="1"/>
  <c r="U227" i="8"/>
  <c r="AA226" i="8"/>
  <c r="AB382" i="8"/>
  <c r="AC96" i="9"/>
  <c r="E384" i="4"/>
  <c r="AD173" i="9"/>
  <c r="D384" i="4"/>
  <c r="B384" i="4"/>
  <c r="C384" i="4"/>
  <c r="U97" i="9" l="1"/>
  <c r="V227" i="8"/>
  <c r="AB226" i="8"/>
  <c r="AC382" i="8"/>
  <c r="AD96" i="9"/>
  <c r="E385" i="4"/>
  <c r="C174" i="9"/>
  <c r="B385" i="4"/>
  <c r="C385" i="4"/>
  <c r="D385" i="4"/>
  <c r="V97" i="9" l="1"/>
  <c r="W227" i="8"/>
  <c r="AC226" i="8"/>
  <c r="AD382" i="8"/>
  <c r="C101" i="9"/>
  <c r="C100" i="9"/>
  <c r="C102" i="9"/>
  <c r="E386" i="4"/>
  <c r="D174" i="9"/>
  <c r="B386" i="4"/>
  <c r="C386" i="4"/>
  <c r="D386" i="4"/>
  <c r="W97" i="9" l="1"/>
  <c r="X227" i="8"/>
  <c r="AD226" i="8"/>
  <c r="AE382" i="8"/>
  <c r="D102" i="9"/>
  <c r="E387" i="4"/>
  <c r="E174" i="9"/>
  <c r="C387" i="4"/>
  <c r="D387" i="4"/>
  <c r="B387" i="4"/>
  <c r="X97" i="9" l="1"/>
  <c r="Y227" i="8"/>
  <c r="AE226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E102" i="9"/>
  <c r="E388" i="4"/>
  <c r="F174" i="9"/>
  <c r="D388" i="4"/>
  <c r="B388" i="4"/>
  <c r="C388" i="4"/>
  <c r="Y97" i="9" l="1"/>
  <c r="Z227" i="8"/>
  <c r="F102" i="9"/>
  <c r="E389" i="4"/>
  <c r="G174" i="9"/>
  <c r="T383" i="8"/>
  <c r="B389" i="4"/>
  <c r="C389" i="4"/>
  <c r="D389" i="4"/>
  <c r="Z97" i="9" l="1"/>
  <c r="AA227" i="8"/>
  <c r="G102" i="9"/>
  <c r="E390" i="4"/>
  <c r="H174" i="9"/>
  <c r="U383" i="8"/>
  <c r="B390" i="4"/>
  <c r="C390" i="4"/>
  <c r="D390" i="4"/>
  <c r="AA97" i="9" l="1"/>
  <c r="AB227" i="8"/>
  <c r="H102" i="9"/>
  <c r="E391" i="4"/>
  <c r="I174" i="9"/>
  <c r="V383" i="8"/>
  <c r="C391" i="4"/>
  <c r="D391" i="4"/>
  <c r="B391" i="4"/>
  <c r="AB97" i="9" l="1"/>
  <c r="AC227" i="8"/>
  <c r="I102" i="9"/>
  <c r="E392" i="4"/>
  <c r="J174" i="9"/>
  <c r="W383" i="8"/>
  <c r="D392" i="4"/>
  <c r="B392" i="4"/>
  <c r="C392" i="4"/>
  <c r="AC97" i="9" l="1"/>
  <c r="AD227" i="8"/>
  <c r="J102" i="9"/>
  <c r="E393" i="4"/>
  <c r="K174" i="9"/>
  <c r="X383" i="8"/>
  <c r="B393" i="4"/>
  <c r="C393" i="4"/>
  <c r="D393" i="4"/>
  <c r="AD97" i="9" l="1"/>
  <c r="AE227" i="8"/>
  <c r="K102" i="9"/>
  <c r="E394" i="4"/>
  <c r="C103" i="9" s="1"/>
  <c r="L174" i="9"/>
  <c r="Y383" i="8"/>
  <c r="B394" i="4"/>
  <c r="C394" i="4"/>
  <c r="D394" i="4"/>
  <c r="L102" i="9" l="1"/>
  <c r="E395" i="4"/>
  <c r="D103" i="9" s="1"/>
  <c r="M174" i="9"/>
  <c r="Z383" i="8"/>
  <c r="C395" i="4"/>
  <c r="D395" i="4"/>
  <c r="B395" i="4"/>
  <c r="M102" i="9" l="1"/>
  <c r="E396" i="4"/>
  <c r="E103" i="9" s="1"/>
  <c r="N174" i="9"/>
  <c r="AA383" i="8"/>
  <c r="D396" i="4"/>
  <c r="B396" i="4"/>
  <c r="C396" i="4"/>
  <c r="N102" i="9" l="1"/>
  <c r="E397" i="4"/>
  <c r="F103" i="9" s="1"/>
  <c r="O174" i="9"/>
  <c r="AB383" i="8"/>
  <c r="B397" i="4"/>
  <c r="C397" i="4"/>
  <c r="D397" i="4"/>
  <c r="O102" i="9" l="1"/>
  <c r="E398" i="4"/>
  <c r="G103" i="9" s="1"/>
  <c r="P174" i="9"/>
  <c r="AC383" i="8"/>
  <c r="B398" i="4"/>
  <c r="C398" i="4"/>
  <c r="D398" i="4"/>
  <c r="P102" i="9" l="1"/>
  <c r="E399" i="4"/>
  <c r="H103" i="9" s="1"/>
  <c r="Q174" i="9"/>
  <c r="AD383" i="8"/>
  <c r="C399" i="4"/>
  <c r="D399" i="4"/>
  <c r="B399" i="4"/>
  <c r="Q102" i="9" l="1"/>
  <c r="E400" i="4"/>
  <c r="I103" i="9" s="1"/>
  <c r="R174" i="9"/>
  <c r="AE383" i="8"/>
  <c r="D400" i="4"/>
  <c r="B400" i="4"/>
  <c r="C400" i="4"/>
  <c r="R102" i="9" l="1"/>
  <c r="E401" i="4"/>
  <c r="J103" i="9" s="1"/>
  <c r="S174" i="9"/>
  <c r="D384" i="8"/>
  <c r="B401" i="4"/>
  <c r="C401" i="4"/>
  <c r="D401" i="4"/>
  <c r="D257" i="8" l="1"/>
  <c r="D256" i="8"/>
  <c r="D258" i="8"/>
  <c r="S102" i="9"/>
  <c r="E402" i="4"/>
  <c r="K103" i="9" s="1"/>
  <c r="T174" i="9"/>
  <c r="E384" i="8"/>
  <c r="B402" i="4"/>
  <c r="C402" i="4"/>
  <c r="D402" i="4"/>
  <c r="E258" i="8" l="1"/>
  <c r="E257" i="8"/>
  <c r="E256" i="8"/>
  <c r="T102" i="9"/>
  <c r="E403" i="4"/>
  <c r="L103" i="9" s="1"/>
  <c r="U174" i="9"/>
  <c r="F384" i="8"/>
  <c r="C403" i="4"/>
  <c r="D403" i="4"/>
  <c r="B403" i="4"/>
  <c r="F257" i="8" l="1"/>
  <c r="F258" i="8"/>
  <c r="F256" i="8"/>
  <c r="U102" i="9"/>
  <c r="E404" i="4"/>
  <c r="M103" i="9" s="1"/>
  <c r="V174" i="9"/>
  <c r="G384" i="8"/>
  <c r="D404" i="4"/>
  <c r="B404" i="4"/>
  <c r="C404" i="4"/>
  <c r="G257" i="8" l="1"/>
  <c r="G258" i="8"/>
  <c r="G256" i="8"/>
  <c r="V102" i="9"/>
  <c r="E405" i="4"/>
  <c r="N103" i="9" s="1"/>
  <c r="W174" i="9"/>
  <c r="H384" i="8"/>
  <c r="B405" i="4"/>
  <c r="C405" i="4"/>
  <c r="D405" i="4"/>
  <c r="H256" i="8" l="1"/>
  <c r="H258" i="8"/>
  <c r="H257" i="8"/>
  <c r="W102" i="9"/>
  <c r="E406" i="4"/>
  <c r="O103" i="9" s="1"/>
  <c r="X174" i="9"/>
  <c r="I384" i="8"/>
  <c r="B406" i="4"/>
  <c r="C406" i="4"/>
  <c r="D406" i="4"/>
  <c r="I257" i="8" l="1"/>
  <c r="I258" i="8"/>
  <c r="I256" i="8"/>
  <c r="X102" i="9"/>
  <c r="E407" i="4"/>
  <c r="P103" i="9" s="1"/>
  <c r="Y174" i="9"/>
  <c r="J384" i="8"/>
  <c r="C407" i="4"/>
  <c r="D407" i="4"/>
  <c r="B407" i="4"/>
  <c r="J256" i="8" l="1"/>
  <c r="J257" i="8"/>
  <c r="J258" i="8"/>
  <c r="Y102" i="9"/>
  <c r="E408" i="4"/>
  <c r="Q103" i="9" s="1"/>
  <c r="Z174" i="9"/>
  <c r="K384" i="8"/>
  <c r="D408" i="4"/>
  <c r="B408" i="4"/>
  <c r="C408" i="4"/>
  <c r="K256" i="8" l="1"/>
  <c r="K257" i="8"/>
  <c r="K258" i="8"/>
  <c r="Z102" i="9"/>
  <c r="E409" i="4"/>
  <c r="R103" i="9" s="1"/>
  <c r="AA174" i="9"/>
  <c r="L384" i="8"/>
  <c r="B409" i="4"/>
  <c r="C409" i="4"/>
  <c r="D409" i="4"/>
  <c r="L258" i="8" l="1"/>
  <c r="L256" i="8"/>
  <c r="L257" i="8"/>
  <c r="AA102" i="9"/>
  <c r="E410" i="4"/>
  <c r="S103" i="9" s="1"/>
  <c r="AB174" i="9"/>
  <c r="M384" i="8"/>
  <c r="B410" i="4"/>
  <c r="C410" i="4"/>
  <c r="D410" i="4"/>
  <c r="M256" i="8" l="1"/>
  <c r="M257" i="8"/>
  <c r="M258" i="8"/>
  <c r="AB102" i="9"/>
  <c r="E411" i="4"/>
  <c r="T103" i="9" s="1"/>
  <c r="AC174" i="9"/>
  <c r="N384" i="8"/>
  <c r="C411" i="4"/>
  <c r="D411" i="4"/>
  <c r="B411" i="4"/>
  <c r="N258" i="8" l="1"/>
  <c r="N256" i="8"/>
  <c r="N257" i="8"/>
  <c r="AC102" i="9"/>
  <c r="E412" i="4"/>
  <c r="U103" i="9" s="1"/>
  <c r="AD174" i="9"/>
  <c r="O384" i="8"/>
  <c r="D412" i="4"/>
  <c r="B412" i="4"/>
  <c r="C412" i="4"/>
  <c r="O258" i="8" l="1"/>
  <c r="O256" i="8"/>
  <c r="O257" i="8"/>
  <c r="AD102" i="9"/>
  <c r="E413" i="4"/>
  <c r="V103" i="9" s="1"/>
  <c r="C175" i="9"/>
  <c r="P384" i="8"/>
  <c r="B413" i="4"/>
  <c r="C413" i="4"/>
  <c r="D413" i="4"/>
  <c r="P257" i="8" l="1"/>
  <c r="P258" i="8"/>
  <c r="P256" i="8"/>
  <c r="C106" i="9"/>
  <c r="C107" i="9"/>
  <c r="C108" i="9"/>
  <c r="E414" i="4"/>
  <c r="W103" i="9" s="1"/>
  <c r="D175" i="9"/>
  <c r="Q384" i="8"/>
  <c r="B414" i="4"/>
  <c r="C414" i="4"/>
  <c r="D414" i="4"/>
  <c r="Q258" i="8" l="1"/>
  <c r="Q256" i="8"/>
  <c r="Q257" i="8"/>
  <c r="D108" i="9"/>
  <c r="D106" i="9"/>
  <c r="D107" i="9"/>
  <c r="E415" i="4"/>
  <c r="X103" i="9" s="1"/>
  <c r="E175" i="9"/>
  <c r="R384" i="8"/>
  <c r="C415" i="4"/>
  <c r="D415" i="4"/>
  <c r="B415" i="4"/>
  <c r="R257" i="8" l="1"/>
  <c r="R258" i="8"/>
  <c r="R256" i="8"/>
  <c r="E106" i="9"/>
  <c r="E108" i="9"/>
  <c r="E107" i="9"/>
  <c r="E416" i="4"/>
  <c r="Y103" i="9" s="1"/>
  <c r="F175" i="9"/>
  <c r="S384" i="8"/>
  <c r="D416" i="4"/>
  <c r="B416" i="4"/>
  <c r="C416" i="4"/>
  <c r="S257" i="8" l="1"/>
  <c r="S258" i="8"/>
  <c r="S256" i="8"/>
  <c r="F106" i="9"/>
  <c r="F107" i="9"/>
  <c r="F108" i="9"/>
  <c r="E417" i="4"/>
  <c r="Z103" i="9" s="1"/>
  <c r="G175" i="9"/>
  <c r="T384" i="8"/>
  <c r="B417" i="4"/>
  <c r="C417" i="4"/>
  <c r="D417" i="4"/>
  <c r="T256" i="8" l="1"/>
  <c r="T258" i="8"/>
  <c r="T257" i="8"/>
  <c r="G108" i="9"/>
  <c r="G107" i="9"/>
  <c r="G106" i="9"/>
  <c r="E418" i="4"/>
  <c r="AA103" i="9" s="1"/>
  <c r="H175" i="9"/>
  <c r="U384" i="8"/>
  <c r="B418" i="4"/>
  <c r="C418" i="4"/>
  <c r="D418" i="4"/>
  <c r="U257" i="8" l="1"/>
  <c r="U258" i="8"/>
  <c r="U256" i="8"/>
  <c r="H107" i="9"/>
  <c r="H108" i="9"/>
  <c r="H106" i="9"/>
  <c r="E419" i="4"/>
  <c r="AB103" i="9" s="1"/>
  <c r="I175" i="9"/>
  <c r="V384" i="8"/>
  <c r="C419" i="4"/>
  <c r="D419" i="4"/>
  <c r="B419" i="4"/>
  <c r="V256" i="8" l="1"/>
  <c r="V257" i="8"/>
  <c r="V258" i="8"/>
  <c r="I108" i="9"/>
  <c r="I106" i="9"/>
  <c r="I107" i="9"/>
  <c r="E420" i="4"/>
  <c r="AC103" i="9" s="1"/>
  <c r="J175" i="9"/>
  <c r="W384" i="8"/>
  <c r="D420" i="4"/>
  <c r="B420" i="4"/>
  <c r="C420" i="4"/>
  <c r="W256" i="8" l="1"/>
  <c r="W257" i="8"/>
  <c r="W258" i="8"/>
  <c r="J108" i="9"/>
  <c r="J106" i="9"/>
  <c r="J107" i="9"/>
  <c r="E421" i="4"/>
  <c r="AD103" i="9" s="1"/>
  <c r="K175" i="9"/>
  <c r="X384" i="8"/>
  <c r="B421" i="4"/>
  <c r="C421" i="4"/>
  <c r="D421" i="4"/>
  <c r="X258" i="8" l="1"/>
  <c r="X256" i="8"/>
  <c r="X257" i="8"/>
  <c r="K107" i="9"/>
  <c r="K108" i="9"/>
  <c r="K106" i="9"/>
  <c r="E422" i="4"/>
  <c r="L175" i="9"/>
  <c r="Y384" i="8"/>
  <c r="B422" i="4"/>
  <c r="C422" i="4"/>
  <c r="D422" i="4"/>
  <c r="D259" i="8" l="1"/>
  <c r="C109" i="9"/>
  <c r="Y256" i="8"/>
  <c r="Y258" i="8"/>
  <c r="Y257" i="8"/>
  <c r="L106" i="9"/>
  <c r="L107" i="9"/>
  <c r="L108" i="9"/>
  <c r="E423" i="4"/>
  <c r="M175" i="9"/>
  <c r="Z384" i="8"/>
  <c r="C423" i="4"/>
  <c r="D423" i="4"/>
  <c r="B423" i="4"/>
  <c r="E259" i="8" l="1"/>
  <c r="D109" i="9"/>
  <c r="Z258" i="8"/>
  <c r="Z256" i="8"/>
  <c r="Z257" i="8"/>
  <c r="M107" i="9"/>
  <c r="M108" i="9"/>
  <c r="M106" i="9"/>
  <c r="E424" i="4"/>
  <c r="N175" i="9"/>
  <c r="AA384" i="8"/>
  <c r="D424" i="4"/>
  <c r="B424" i="4"/>
  <c r="C424" i="4"/>
  <c r="F259" i="8" l="1"/>
  <c r="E109" i="9"/>
  <c r="AA258" i="8"/>
  <c r="AA256" i="8"/>
  <c r="AA257" i="8"/>
  <c r="N107" i="9"/>
  <c r="N108" i="9"/>
  <c r="N106" i="9"/>
  <c r="E425" i="4"/>
  <c r="O175" i="9"/>
  <c r="AB384" i="8"/>
  <c r="B425" i="4"/>
  <c r="C425" i="4"/>
  <c r="D425" i="4"/>
  <c r="G259" i="8" l="1"/>
  <c r="F109" i="9"/>
  <c r="AB257" i="8"/>
  <c r="AB256" i="8"/>
  <c r="AB258" i="8"/>
  <c r="O106" i="9"/>
  <c r="O108" i="9"/>
  <c r="O107" i="9"/>
  <c r="E426" i="4"/>
  <c r="P175" i="9"/>
  <c r="AC384" i="8"/>
  <c r="B426" i="4"/>
  <c r="C426" i="4"/>
  <c r="D426" i="4"/>
  <c r="H259" i="8" l="1"/>
  <c r="G109" i="9"/>
  <c r="AC258" i="8"/>
  <c r="AC257" i="8"/>
  <c r="AC256" i="8"/>
  <c r="P108" i="9"/>
  <c r="P106" i="9"/>
  <c r="P107" i="9"/>
  <c r="E427" i="4"/>
  <c r="Q175" i="9"/>
  <c r="AD384" i="8"/>
  <c r="C427" i="4"/>
  <c r="D427" i="4"/>
  <c r="B427" i="4"/>
  <c r="I259" i="8" l="1"/>
  <c r="H109" i="9"/>
  <c r="AD257" i="8"/>
  <c r="AD258" i="8"/>
  <c r="AD256" i="8"/>
  <c r="Q106" i="9"/>
  <c r="Q107" i="9"/>
  <c r="Q108" i="9"/>
  <c r="E428" i="4"/>
  <c r="R175" i="9"/>
  <c r="AE384" i="8"/>
  <c r="D428" i="4"/>
  <c r="B428" i="4"/>
  <c r="C428" i="4"/>
  <c r="J259" i="8" l="1"/>
  <c r="I109" i="9"/>
  <c r="AE257" i="8"/>
  <c r="AE258" i="8"/>
  <c r="AE256" i="8"/>
  <c r="R106" i="9"/>
  <c r="R107" i="9"/>
  <c r="R108" i="9"/>
  <c r="E429" i="4"/>
  <c r="S175" i="9"/>
  <c r="D385" i="8"/>
  <c r="B429" i="4"/>
  <c r="C429" i="4"/>
  <c r="D429" i="4"/>
  <c r="K259" i="8" l="1"/>
  <c r="J109" i="9"/>
  <c r="D272" i="8"/>
  <c r="D274" i="8"/>
  <c r="D273" i="8"/>
  <c r="S108" i="9"/>
  <c r="S106" i="9"/>
  <c r="S107" i="9"/>
  <c r="E430" i="4"/>
  <c r="T175" i="9"/>
  <c r="E385" i="8"/>
  <c r="B430" i="4"/>
  <c r="C430" i="4"/>
  <c r="D430" i="4"/>
  <c r="L259" i="8" l="1"/>
  <c r="K109" i="9"/>
  <c r="E273" i="8"/>
  <c r="E272" i="8"/>
  <c r="E274" i="8"/>
  <c r="T107" i="9"/>
  <c r="T108" i="9"/>
  <c r="T106" i="9"/>
  <c r="E431" i="4"/>
  <c r="U175" i="9"/>
  <c r="F385" i="8"/>
  <c r="C431" i="4"/>
  <c r="D431" i="4"/>
  <c r="B431" i="4"/>
  <c r="M259" i="8" l="1"/>
  <c r="L109" i="9"/>
  <c r="F272" i="8"/>
  <c r="F273" i="8"/>
  <c r="F274" i="8"/>
  <c r="U108" i="9"/>
  <c r="U107" i="9"/>
  <c r="U106" i="9"/>
  <c r="E432" i="4"/>
  <c r="V175" i="9"/>
  <c r="G385" i="8"/>
  <c r="D432" i="4"/>
  <c r="B432" i="4"/>
  <c r="C432" i="4"/>
  <c r="N259" i="8" l="1"/>
  <c r="M109" i="9"/>
  <c r="G272" i="8"/>
  <c r="G273" i="8"/>
  <c r="G274" i="8"/>
  <c r="V108" i="9"/>
  <c r="V107" i="9"/>
  <c r="V106" i="9"/>
  <c r="E433" i="4"/>
  <c r="W175" i="9"/>
  <c r="H385" i="8"/>
  <c r="B433" i="4"/>
  <c r="C433" i="4"/>
  <c r="D433" i="4"/>
  <c r="O259" i="8" l="1"/>
  <c r="N109" i="9"/>
  <c r="H274" i="8"/>
  <c r="H273" i="8"/>
  <c r="H272" i="8"/>
  <c r="W107" i="9"/>
  <c r="W108" i="9"/>
  <c r="W106" i="9"/>
  <c r="E434" i="4"/>
  <c r="X175" i="9"/>
  <c r="I385" i="8"/>
  <c r="B434" i="4"/>
  <c r="C434" i="4"/>
  <c r="D434" i="4"/>
  <c r="P259" i="8" l="1"/>
  <c r="O109" i="9"/>
  <c r="I272" i="8"/>
  <c r="I274" i="8"/>
  <c r="I273" i="8"/>
  <c r="X106" i="9"/>
  <c r="X107" i="9"/>
  <c r="X108" i="9"/>
  <c r="E435" i="4"/>
  <c r="Y175" i="9"/>
  <c r="J385" i="8"/>
  <c r="C435" i="4"/>
  <c r="D435" i="4"/>
  <c r="B435" i="4"/>
  <c r="Q259" i="8" l="1"/>
  <c r="P109" i="9"/>
  <c r="J274" i="8"/>
  <c r="J272" i="8"/>
  <c r="J273" i="8"/>
  <c r="Y107" i="9"/>
  <c r="Y108" i="9"/>
  <c r="Y106" i="9"/>
  <c r="E436" i="4"/>
  <c r="Z175" i="9"/>
  <c r="K385" i="8"/>
  <c r="D436" i="4"/>
  <c r="B436" i="4"/>
  <c r="C436" i="4"/>
  <c r="R259" i="8" l="1"/>
  <c r="Q109" i="9"/>
  <c r="K274" i="8"/>
  <c r="K272" i="8"/>
  <c r="K273" i="8"/>
  <c r="Z107" i="9"/>
  <c r="Z108" i="9"/>
  <c r="Z106" i="9"/>
  <c r="E437" i="4"/>
  <c r="AA175" i="9"/>
  <c r="L385" i="8"/>
  <c r="B437" i="4"/>
  <c r="C437" i="4"/>
  <c r="D437" i="4"/>
  <c r="S259" i="8" l="1"/>
  <c r="R109" i="9"/>
  <c r="L273" i="8"/>
  <c r="L272" i="8"/>
  <c r="L274" i="8"/>
  <c r="AA106" i="9"/>
  <c r="AA108" i="9"/>
  <c r="AA107" i="9"/>
  <c r="E438" i="4"/>
  <c r="AB175" i="9"/>
  <c r="M385" i="8"/>
  <c r="B438" i="4"/>
  <c r="C438" i="4"/>
  <c r="D438" i="4"/>
  <c r="T259" i="8" l="1"/>
  <c r="S109" i="9"/>
  <c r="M274" i="8"/>
  <c r="M273" i="8"/>
  <c r="M272" i="8"/>
  <c r="AB108" i="9"/>
  <c r="AB106" i="9"/>
  <c r="AB107" i="9"/>
  <c r="E439" i="4"/>
  <c r="AC175" i="9"/>
  <c r="N385" i="8"/>
  <c r="C439" i="4"/>
  <c r="D439" i="4"/>
  <c r="B439" i="4"/>
  <c r="U259" i="8" l="1"/>
  <c r="T109" i="9"/>
  <c r="N273" i="8"/>
  <c r="N274" i="8"/>
  <c r="N272" i="8"/>
  <c r="AC106" i="9"/>
  <c r="AC107" i="9"/>
  <c r="AC108" i="9"/>
  <c r="E440" i="4"/>
  <c r="AD175" i="9"/>
  <c r="O385" i="8"/>
  <c r="D440" i="4"/>
  <c r="B440" i="4"/>
  <c r="C440" i="4"/>
  <c r="V259" i="8" l="1"/>
  <c r="U109" i="9"/>
  <c r="O273" i="8"/>
  <c r="O274" i="8"/>
  <c r="O272" i="8"/>
  <c r="AD106" i="9"/>
  <c r="AD107" i="9"/>
  <c r="AD108" i="9"/>
  <c r="E441" i="4"/>
  <c r="C176" i="9"/>
  <c r="P385" i="8"/>
  <c r="B441" i="4"/>
  <c r="C441" i="4"/>
  <c r="D441" i="4"/>
  <c r="W259" i="8" l="1"/>
  <c r="V109" i="9"/>
  <c r="P272" i="8"/>
  <c r="P274" i="8"/>
  <c r="P273" i="8"/>
  <c r="C114" i="9"/>
  <c r="C112" i="9"/>
  <c r="C113" i="9"/>
  <c r="E442" i="4"/>
  <c r="D176" i="9"/>
  <c r="Q385" i="8"/>
  <c r="B442" i="4"/>
  <c r="C442" i="4"/>
  <c r="D442" i="4"/>
  <c r="X259" i="8" l="1"/>
  <c r="W109" i="9"/>
  <c r="Q273" i="8"/>
  <c r="Q272" i="8"/>
  <c r="Q274" i="8"/>
  <c r="D113" i="9"/>
  <c r="D114" i="9"/>
  <c r="D112" i="9"/>
  <c r="E443" i="4"/>
  <c r="E176" i="9"/>
  <c r="R385" i="8"/>
  <c r="C443" i="4"/>
  <c r="D443" i="4"/>
  <c r="B443" i="4"/>
  <c r="Y259" i="8" l="1"/>
  <c r="X109" i="9"/>
  <c r="R272" i="8"/>
  <c r="R273" i="8"/>
  <c r="R274" i="8"/>
  <c r="E114" i="9"/>
  <c r="E112" i="9"/>
  <c r="E113" i="9"/>
  <c r="E444" i="4"/>
  <c r="F176" i="9"/>
  <c r="S385" i="8"/>
  <c r="D444" i="4"/>
  <c r="B444" i="4"/>
  <c r="C444" i="4"/>
  <c r="Z259" i="8" l="1"/>
  <c r="Y109" i="9"/>
  <c r="S272" i="8"/>
  <c r="S273" i="8"/>
  <c r="S274" i="8"/>
  <c r="F114" i="9"/>
  <c r="F112" i="9"/>
  <c r="F113" i="9"/>
  <c r="E445" i="4"/>
  <c r="G176" i="9"/>
  <c r="T385" i="8"/>
  <c r="B445" i="4"/>
  <c r="C445" i="4"/>
  <c r="D445" i="4"/>
  <c r="AA259" i="8" l="1"/>
  <c r="Z109" i="9"/>
  <c r="T274" i="8"/>
  <c r="T273" i="8"/>
  <c r="T272" i="8"/>
  <c r="G113" i="9"/>
  <c r="G114" i="9"/>
  <c r="G112" i="9"/>
  <c r="E446" i="4"/>
  <c r="H176" i="9"/>
  <c r="U385" i="8"/>
  <c r="B446" i="4"/>
  <c r="C446" i="4"/>
  <c r="D446" i="4"/>
  <c r="AB259" i="8" l="1"/>
  <c r="AA109" i="9"/>
  <c r="U272" i="8"/>
  <c r="U273" i="8"/>
  <c r="U274" i="8"/>
  <c r="H112" i="9"/>
  <c r="H113" i="9"/>
  <c r="H114" i="9"/>
  <c r="E447" i="4"/>
  <c r="I176" i="9"/>
  <c r="V385" i="8"/>
  <c r="C447" i="4"/>
  <c r="D447" i="4"/>
  <c r="B447" i="4"/>
  <c r="AC259" i="8" l="1"/>
  <c r="AB109" i="9"/>
  <c r="V274" i="8"/>
  <c r="V272" i="8"/>
  <c r="V273" i="8"/>
  <c r="I113" i="9"/>
  <c r="I112" i="9"/>
  <c r="I114" i="9"/>
  <c r="E448" i="4"/>
  <c r="J176" i="9"/>
  <c r="W385" i="8"/>
  <c r="D448" i="4"/>
  <c r="B448" i="4"/>
  <c r="C448" i="4"/>
  <c r="AD259" i="8" l="1"/>
  <c r="AC109" i="9"/>
  <c r="W274" i="8"/>
  <c r="W272" i="8"/>
  <c r="W273" i="8"/>
  <c r="J113" i="9"/>
  <c r="J112" i="9"/>
  <c r="J114" i="9"/>
  <c r="E449" i="4"/>
  <c r="K176" i="9"/>
  <c r="X385" i="8"/>
  <c r="B449" i="4"/>
  <c r="C449" i="4"/>
  <c r="D449" i="4"/>
  <c r="AE259" i="8" l="1"/>
  <c r="AD109" i="9"/>
  <c r="X273" i="8"/>
  <c r="X272" i="8"/>
  <c r="X274" i="8"/>
  <c r="K112" i="9"/>
  <c r="K114" i="9"/>
  <c r="K113" i="9"/>
  <c r="E450" i="4"/>
  <c r="L176" i="9"/>
  <c r="Y385" i="8"/>
  <c r="B450" i="4"/>
  <c r="C450" i="4"/>
  <c r="D450" i="4"/>
  <c r="D275" i="8" l="1"/>
  <c r="C115" i="9"/>
  <c r="Y274" i="8"/>
  <c r="Y272" i="8"/>
  <c r="Y273" i="8"/>
  <c r="L114" i="9"/>
  <c r="L112" i="9"/>
  <c r="L113" i="9"/>
  <c r="E451" i="4"/>
  <c r="M176" i="9"/>
  <c r="Z385" i="8"/>
  <c r="C451" i="4"/>
  <c r="D451" i="4"/>
  <c r="B451" i="4"/>
  <c r="E275" i="8" l="1"/>
  <c r="D115" i="9"/>
  <c r="Z273" i="8"/>
  <c r="Z274" i="8"/>
  <c r="Z272" i="8"/>
  <c r="M112" i="9"/>
  <c r="M113" i="9"/>
  <c r="M114" i="9"/>
  <c r="E452" i="4"/>
  <c r="N176" i="9"/>
  <c r="AA385" i="8"/>
  <c r="D452" i="4"/>
  <c r="B452" i="4"/>
  <c r="C452" i="4"/>
  <c r="F275" i="8" l="1"/>
  <c r="E115" i="9"/>
  <c r="AA273" i="8"/>
  <c r="AA274" i="8"/>
  <c r="AA272" i="8"/>
  <c r="N112" i="9"/>
  <c r="N113" i="9"/>
  <c r="N114" i="9"/>
  <c r="E453" i="4"/>
  <c r="O176" i="9"/>
  <c r="AB385" i="8"/>
  <c r="B453" i="4"/>
  <c r="C453" i="4"/>
  <c r="D453" i="4"/>
  <c r="G275" i="8" l="1"/>
  <c r="F115" i="9"/>
  <c r="AB272" i="8"/>
  <c r="AB274" i="8"/>
  <c r="AB273" i="8"/>
  <c r="O114" i="9"/>
  <c r="O112" i="9"/>
  <c r="O113" i="9"/>
  <c r="E454" i="4"/>
  <c r="P176" i="9"/>
  <c r="AC385" i="8"/>
  <c r="B454" i="4"/>
  <c r="C454" i="4"/>
  <c r="D454" i="4"/>
  <c r="H275" i="8" l="1"/>
  <c r="G115" i="9"/>
  <c r="AC273" i="8"/>
  <c r="AC274" i="8"/>
  <c r="AC272" i="8"/>
  <c r="P113" i="9"/>
  <c r="P114" i="9"/>
  <c r="P112" i="9"/>
  <c r="E455" i="4"/>
  <c r="Q176" i="9"/>
  <c r="AD385" i="8"/>
  <c r="C455" i="4"/>
  <c r="D455" i="4"/>
  <c r="B455" i="4"/>
  <c r="I275" i="8" l="1"/>
  <c r="H115" i="9"/>
  <c r="AD272" i="8"/>
  <c r="AD273" i="8"/>
  <c r="AD274" i="8"/>
  <c r="Q114" i="9"/>
  <c r="Q113" i="9"/>
  <c r="Q112" i="9"/>
  <c r="E456" i="4"/>
  <c r="R176" i="9"/>
  <c r="AE385" i="8"/>
  <c r="D456" i="4"/>
  <c r="B456" i="4"/>
  <c r="C456" i="4"/>
  <c r="J275" i="8" l="1"/>
  <c r="I115" i="9"/>
  <c r="AE272" i="8"/>
  <c r="AE273" i="8"/>
  <c r="AE274" i="8"/>
  <c r="R114" i="9"/>
  <c r="R113" i="9"/>
  <c r="R112" i="9"/>
  <c r="E457" i="4"/>
  <c r="S176" i="9"/>
  <c r="D386" i="8"/>
  <c r="B457" i="4"/>
  <c r="C457" i="4"/>
  <c r="D457" i="4"/>
  <c r="K275" i="8" l="1"/>
  <c r="J115" i="9"/>
  <c r="D290" i="8"/>
  <c r="D289" i="8"/>
  <c r="D288" i="8"/>
  <c r="S113" i="9"/>
  <c r="S112" i="9"/>
  <c r="S114" i="9"/>
  <c r="E458" i="4"/>
  <c r="T176" i="9"/>
  <c r="E386" i="8"/>
  <c r="B458" i="4"/>
  <c r="C458" i="4"/>
  <c r="D458" i="4"/>
  <c r="L275" i="8" l="1"/>
  <c r="K115" i="9"/>
  <c r="E288" i="8"/>
  <c r="E289" i="8"/>
  <c r="E290" i="8"/>
  <c r="T112" i="9"/>
  <c r="T113" i="9"/>
  <c r="T114" i="9"/>
  <c r="E459" i="4"/>
  <c r="U176" i="9"/>
  <c r="F386" i="8"/>
  <c r="C459" i="4"/>
  <c r="D459" i="4"/>
  <c r="B459" i="4"/>
  <c r="M275" i="8" l="1"/>
  <c r="L115" i="9"/>
  <c r="F290" i="8"/>
  <c r="F288" i="8"/>
  <c r="F289" i="8"/>
  <c r="U113" i="9"/>
  <c r="U112" i="9"/>
  <c r="U114" i="9"/>
  <c r="E460" i="4"/>
  <c r="V176" i="9"/>
  <c r="G386" i="8"/>
  <c r="D460" i="4"/>
  <c r="B460" i="4"/>
  <c r="C460" i="4"/>
  <c r="N275" i="8" l="1"/>
  <c r="M115" i="9"/>
  <c r="G290" i="8"/>
  <c r="G288" i="8"/>
  <c r="G289" i="8"/>
  <c r="V113" i="9"/>
  <c r="V114" i="9"/>
  <c r="V112" i="9"/>
  <c r="E461" i="4"/>
  <c r="W176" i="9"/>
  <c r="H386" i="8"/>
  <c r="B461" i="4"/>
  <c r="C461" i="4"/>
  <c r="D461" i="4"/>
  <c r="O275" i="8" l="1"/>
  <c r="N115" i="9"/>
  <c r="H289" i="8"/>
  <c r="H288" i="8"/>
  <c r="H290" i="8"/>
  <c r="W112" i="9"/>
  <c r="W113" i="9"/>
  <c r="W114" i="9"/>
  <c r="E462" i="4"/>
  <c r="X176" i="9"/>
  <c r="I386" i="8"/>
  <c r="B462" i="4"/>
  <c r="C462" i="4"/>
  <c r="D462" i="4"/>
  <c r="P275" i="8" l="1"/>
  <c r="O115" i="9"/>
  <c r="I290" i="8"/>
  <c r="I288" i="8"/>
  <c r="I289" i="8"/>
  <c r="X114" i="9"/>
  <c r="X112" i="9"/>
  <c r="X113" i="9"/>
  <c r="E463" i="4"/>
  <c r="Y176" i="9"/>
  <c r="J386" i="8"/>
  <c r="C463" i="4"/>
  <c r="D463" i="4"/>
  <c r="B463" i="4"/>
  <c r="Q275" i="8" l="1"/>
  <c r="P115" i="9"/>
  <c r="J289" i="8"/>
  <c r="J290" i="8"/>
  <c r="J288" i="8"/>
  <c r="Y112" i="9"/>
  <c r="Y114" i="9"/>
  <c r="Y113" i="9"/>
  <c r="E464" i="4"/>
  <c r="Z176" i="9"/>
  <c r="K386" i="8"/>
  <c r="D464" i="4"/>
  <c r="B464" i="4"/>
  <c r="C464" i="4"/>
  <c r="R275" i="8" l="1"/>
  <c r="Q115" i="9"/>
  <c r="K289" i="8"/>
  <c r="K290" i="8"/>
  <c r="K288" i="8"/>
  <c r="Z112" i="9"/>
  <c r="Z114" i="9"/>
  <c r="Z113" i="9"/>
  <c r="E465" i="4"/>
  <c r="AA176" i="9"/>
  <c r="L386" i="8"/>
  <c r="B465" i="4"/>
  <c r="C465" i="4"/>
  <c r="D465" i="4"/>
  <c r="S275" i="8" l="1"/>
  <c r="R115" i="9"/>
  <c r="L288" i="8"/>
  <c r="L290" i="8"/>
  <c r="L289" i="8"/>
  <c r="AA114" i="9"/>
  <c r="AA113" i="9"/>
  <c r="AA112" i="9"/>
  <c r="E466" i="4"/>
  <c r="AB176" i="9"/>
  <c r="M386" i="8"/>
  <c r="B466" i="4"/>
  <c r="C466" i="4"/>
  <c r="D466" i="4"/>
  <c r="T275" i="8" l="1"/>
  <c r="S115" i="9"/>
  <c r="M289" i="8"/>
  <c r="M288" i="8"/>
  <c r="M290" i="8"/>
  <c r="AB113" i="9"/>
  <c r="AB114" i="9"/>
  <c r="AB112" i="9"/>
  <c r="E467" i="4"/>
  <c r="AC176" i="9"/>
  <c r="N386" i="8"/>
  <c r="C467" i="4"/>
  <c r="D467" i="4"/>
  <c r="B467" i="4"/>
  <c r="U275" i="8" l="1"/>
  <c r="T115" i="9"/>
  <c r="N288" i="8"/>
  <c r="N289" i="8"/>
  <c r="N290" i="8"/>
  <c r="AC114" i="9"/>
  <c r="AC112" i="9"/>
  <c r="AC113" i="9"/>
  <c r="E468" i="4"/>
  <c r="AD176" i="9"/>
  <c r="O386" i="8"/>
  <c r="D468" i="4"/>
  <c r="B468" i="4"/>
  <c r="C468" i="4"/>
  <c r="V275" i="8" l="1"/>
  <c r="U115" i="9"/>
  <c r="O288" i="8"/>
  <c r="O289" i="8"/>
  <c r="O290" i="8"/>
  <c r="AD114" i="9"/>
  <c r="AD112" i="9"/>
  <c r="AD113" i="9"/>
  <c r="E469" i="4"/>
  <c r="C177" i="9"/>
  <c r="P386" i="8"/>
  <c r="B469" i="4"/>
  <c r="C469" i="4"/>
  <c r="D469" i="4"/>
  <c r="W275" i="8" l="1"/>
  <c r="V115" i="9"/>
  <c r="P290" i="8"/>
  <c r="P288" i="8"/>
  <c r="P289" i="8"/>
  <c r="C119" i="9"/>
  <c r="C120" i="9"/>
  <c r="C118" i="9"/>
  <c r="E470" i="4"/>
  <c r="D177" i="9"/>
  <c r="Q386" i="8"/>
  <c r="B470" i="4"/>
  <c r="C470" i="4"/>
  <c r="D470" i="4"/>
  <c r="X275" i="8" l="1"/>
  <c r="W115" i="9"/>
  <c r="Q288" i="8"/>
  <c r="Q290" i="8"/>
  <c r="Q289" i="8"/>
  <c r="D118" i="9"/>
  <c r="D119" i="9"/>
  <c r="D120" i="9"/>
  <c r="E471" i="4"/>
  <c r="E177" i="9"/>
  <c r="R386" i="8"/>
  <c r="C471" i="4"/>
  <c r="D471" i="4"/>
  <c r="B471" i="4"/>
  <c r="Y275" i="8" l="1"/>
  <c r="X115" i="9"/>
  <c r="R290" i="8"/>
  <c r="R288" i="8"/>
  <c r="R289" i="8"/>
  <c r="E119" i="9"/>
  <c r="E120" i="9"/>
  <c r="E118" i="9"/>
  <c r="E472" i="4"/>
  <c r="F177" i="9"/>
  <c r="S386" i="8"/>
  <c r="D472" i="4"/>
  <c r="B472" i="4"/>
  <c r="C472" i="4"/>
  <c r="Z275" i="8" l="1"/>
  <c r="Y115" i="9"/>
  <c r="S290" i="8"/>
  <c r="S288" i="8"/>
  <c r="S289" i="8"/>
  <c r="F119" i="9"/>
  <c r="F120" i="9"/>
  <c r="F118" i="9"/>
  <c r="E473" i="4"/>
  <c r="G177" i="9"/>
  <c r="T386" i="8"/>
  <c r="B473" i="4"/>
  <c r="C473" i="4"/>
  <c r="D473" i="4"/>
  <c r="AA275" i="8" l="1"/>
  <c r="Z115" i="9"/>
  <c r="T289" i="8"/>
  <c r="T288" i="8"/>
  <c r="T290" i="8"/>
  <c r="G118" i="9"/>
  <c r="G119" i="9"/>
  <c r="G120" i="9"/>
  <c r="E474" i="4"/>
  <c r="H177" i="9"/>
  <c r="U386" i="8"/>
  <c r="B474" i="4"/>
  <c r="C474" i="4"/>
  <c r="D474" i="4"/>
  <c r="AB275" i="8" l="1"/>
  <c r="AA115" i="9"/>
  <c r="U290" i="8"/>
  <c r="U289" i="8"/>
  <c r="U288" i="8"/>
  <c r="H120" i="9"/>
  <c r="H118" i="9"/>
  <c r="H119" i="9"/>
  <c r="E475" i="4"/>
  <c r="I177" i="9"/>
  <c r="V386" i="8"/>
  <c r="C475" i="4"/>
  <c r="D475" i="4"/>
  <c r="B475" i="4"/>
  <c r="AC275" i="8" l="1"/>
  <c r="AB115" i="9"/>
  <c r="V289" i="8"/>
  <c r="V290" i="8"/>
  <c r="V288" i="8"/>
  <c r="I118" i="9"/>
  <c r="I119" i="9"/>
  <c r="I120" i="9"/>
  <c r="E476" i="4"/>
  <c r="J177" i="9"/>
  <c r="W386" i="8"/>
  <c r="D476" i="4"/>
  <c r="B476" i="4"/>
  <c r="C476" i="4"/>
  <c r="AD275" i="8" l="1"/>
  <c r="AC115" i="9"/>
  <c r="W289" i="8"/>
  <c r="W290" i="8"/>
  <c r="W288" i="8"/>
  <c r="J118" i="9"/>
  <c r="J119" i="9"/>
  <c r="J120" i="9"/>
  <c r="E477" i="4"/>
  <c r="K177" i="9"/>
  <c r="X386" i="8"/>
  <c r="B477" i="4"/>
  <c r="C477" i="4"/>
  <c r="D477" i="4"/>
  <c r="AE275" i="8" l="1"/>
  <c r="AD115" i="9"/>
  <c r="X288" i="8"/>
  <c r="X290" i="8"/>
  <c r="X289" i="8"/>
  <c r="K120" i="9"/>
  <c r="K119" i="9"/>
  <c r="K118" i="9"/>
  <c r="E478" i="4"/>
  <c r="L177" i="9"/>
  <c r="Y386" i="8"/>
  <c r="B478" i="4"/>
  <c r="C478" i="4"/>
  <c r="D478" i="4"/>
  <c r="D291" i="8" l="1"/>
  <c r="C121" i="9"/>
  <c r="Y289" i="8"/>
  <c r="Y288" i="8"/>
  <c r="Y290" i="8"/>
  <c r="L119" i="9"/>
  <c r="L120" i="9"/>
  <c r="L118" i="9"/>
  <c r="E479" i="4"/>
  <c r="M177" i="9"/>
  <c r="Z386" i="8"/>
  <c r="C479" i="4"/>
  <c r="D479" i="4"/>
  <c r="B479" i="4"/>
  <c r="E291" i="8" l="1"/>
  <c r="D121" i="9"/>
  <c r="Z288" i="8"/>
  <c r="Z289" i="8"/>
  <c r="Z290" i="8"/>
  <c r="M120" i="9"/>
  <c r="M118" i="9"/>
  <c r="M119" i="9"/>
  <c r="E480" i="4"/>
  <c r="N177" i="9"/>
  <c r="AA386" i="8"/>
  <c r="D480" i="4"/>
  <c r="B480" i="4"/>
  <c r="C480" i="4"/>
  <c r="F291" i="8" l="1"/>
  <c r="E121" i="9"/>
  <c r="AA288" i="8"/>
  <c r="AA289" i="8"/>
  <c r="AA290" i="8"/>
  <c r="N120" i="9"/>
  <c r="N119" i="9"/>
  <c r="N118" i="9"/>
  <c r="E481" i="4"/>
  <c r="O177" i="9"/>
  <c r="AB386" i="8"/>
  <c r="B481" i="4"/>
  <c r="C481" i="4"/>
  <c r="D481" i="4"/>
  <c r="G291" i="8" l="1"/>
  <c r="F121" i="9"/>
  <c r="AB290" i="8"/>
  <c r="AB289" i="8"/>
  <c r="AB288" i="8"/>
  <c r="O119" i="9"/>
  <c r="O118" i="9"/>
  <c r="O120" i="9"/>
  <c r="E482" i="4"/>
  <c r="P177" i="9"/>
  <c r="AC386" i="8"/>
  <c r="B482" i="4"/>
  <c r="C482" i="4"/>
  <c r="D482" i="4"/>
  <c r="H291" i="8" l="1"/>
  <c r="G121" i="9"/>
  <c r="AC288" i="8"/>
  <c r="AC289" i="8"/>
  <c r="AC290" i="8"/>
  <c r="P118" i="9"/>
  <c r="P119" i="9"/>
  <c r="P120" i="9"/>
  <c r="E483" i="4"/>
  <c r="Q177" i="9"/>
  <c r="AD386" i="8"/>
  <c r="C483" i="4"/>
  <c r="D483" i="4"/>
  <c r="B483" i="4"/>
  <c r="I291" i="8" l="1"/>
  <c r="H121" i="9"/>
  <c r="AD290" i="8"/>
  <c r="AD288" i="8"/>
  <c r="AD289" i="8"/>
  <c r="Q119" i="9"/>
  <c r="Q120" i="9"/>
  <c r="Q118" i="9"/>
  <c r="E484" i="4"/>
  <c r="R177" i="9"/>
  <c r="AE386" i="8"/>
  <c r="D484" i="4"/>
  <c r="B484" i="4"/>
  <c r="C484" i="4"/>
  <c r="J291" i="8" l="1"/>
  <c r="I121" i="9"/>
  <c r="AE290" i="8"/>
  <c r="AE288" i="8"/>
  <c r="AE289" i="8"/>
  <c r="R119" i="9"/>
  <c r="R120" i="9"/>
  <c r="R118" i="9"/>
  <c r="E485" i="4"/>
  <c r="S177" i="9"/>
  <c r="D387" i="8"/>
  <c r="B485" i="4"/>
  <c r="C485" i="4"/>
  <c r="D485" i="4"/>
  <c r="K291" i="8" l="1"/>
  <c r="J121" i="9"/>
  <c r="D305" i="8"/>
  <c r="D306" i="8"/>
  <c r="D304" i="8"/>
  <c r="S118" i="9"/>
  <c r="S119" i="9"/>
  <c r="S120" i="9"/>
  <c r="E486" i="4"/>
  <c r="T177" i="9"/>
  <c r="E387" i="8"/>
  <c r="B486" i="4"/>
  <c r="C486" i="4"/>
  <c r="D486" i="4"/>
  <c r="L291" i="8" l="1"/>
  <c r="K121" i="9"/>
  <c r="E306" i="8"/>
  <c r="E305" i="8"/>
  <c r="E304" i="8"/>
  <c r="T120" i="9"/>
  <c r="T118" i="9"/>
  <c r="T119" i="9"/>
  <c r="E487" i="4"/>
  <c r="U177" i="9"/>
  <c r="F387" i="8"/>
  <c r="C487" i="4"/>
  <c r="D487" i="4"/>
  <c r="B487" i="4"/>
  <c r="M291" i="8" l="1"/>
  <c r="L121" i="9"/>
  <c r="F305" i="8"/>
  <c r="F306" i="8"/>
  <c r="F304" i="8"/>
  <c r="U118" i="9"/>
  <c r="U120" i="9"/>
  <c r="U119" i="9"/>
  <c r="E488" i="4"/>
  <c r="V177" i="9"/>
  <c r="G387" i="8"/>
  <c r="D488" i="4"/>
  <c r="B488" i="4"/>
  <c r="C488" i="4"/>
  <c r="N291" i="8" l="1"/>
  <c r="M121" i="9"/>
  <c r="G305" i="8"/>
  <c r="G306" i="8"/>
  <c r="G304" i="8"/>
  <c r="V118" i="9"/>
  <c r="V120" i="9"/>
  <c r="V119" i="9"/>
  <c r="E489" i="4"/>
  <c r="W177" i="9"/>
  <c r="H387" i="8"/>
  <c r="B489" i="4"/>
  <c r="C489" i="4"/>
  <c r="D489" i="4"/>
  <c r="O291" i="8" l="1"/>
  <c r="N121" i="9"/>
  <c r="H304" i="8"/>
  <c r="H306" i="8"/>
  <c r="H305" i="8"/>
  <c r="W120" i="9"/>
  <c r="W119" i="9"/>
  <c r="W118" i="9"/>
  <c r="E490" i="4"/>
  <c r="X177" i="9"/>
  <c r="I387" i="8"/>
  <c r="B490" i="4"/>
  <c r="C490" i="4"/>
  <c r="D490" i="4"/>
  <c r="P291" i="8" l="1"/>
  <c r="O121" i="9"/>
  <c r="I305" i="8"/>
  <c r="I304" i="8"/>
  <c r="I306" i="8"/>
  <c r="X119" i="9"/>
  <c r="X120" i="9"/>
  <c r="X118" i="9"/>
  <c r="E491" i="4"/>
  <c r="Y177" i="9"/>
  <c r="J387" i="8"/>
  <c r="C491" i="4"/>
  <c r="D491" i="4"/>
  <c r="B491" i="4"/>
  <c r="Q291" i="8" l="1"/>
  <c r="P121" i="9"/>
  <c r="J304" i="8"/>
  <c r="J305" i="8"/>
  <c r="J306" i="8"/>
  <c r="Y120" i="9"/>
  <c r="Y119" i="9"/>
  <c r="Y118" i="9"/>
  <c r="E492" i="4"/>
  <c r="Z177" i="9"/>
  <c r="K387" i="8"/>
  <c r="D492" i="4"/>
  <c r="B492" i="4"/>
  <c r="C492" i="4"/>
  <c r="R291" i="8" l="1"/>
  <c r="Q121" i="9"/>
  <c r="K304" i="8"/>
  <c r="K305" i="8"/>
  <c r="K306" i="8"/>
  <c r="Z120" i="9"/>
  <c r="Z118" i="9"/>
  <c r="Z119" i="9"/>
  <c r="E493" i="4"/>
  <c r="AA177" i="9"/>
  <c r="L387" i="8"/>
  <c r="B493" i="4"/>
  <c r="C493" i="4"/>
  <c r="D493" i="4"/>
  <c r="S291" i="8" l="1"/>
  <c r="R121" i="9"/>
  <c r="L306" i="8"/>
  <c r="L305" i="8"/>
  <c r="L304" i="8"/>
  <c r="AA119" i="9"/>
  <c r="AA120" i="9"/>
  <c r="AA118" i="9"/>
  <c r="E494" i="4"/>
  <c r="AB177" i="9"/>
  <c r="M387" i="8"/>
  <c r="B494" i="4"/>
  <c r="C494" i="4"/>
  <c r="D494" i="4"/>
  <c r="T291" i="8" l="1"/>
  <c r="S121" i="9"/>
  <c r="M304" i="8"/>
  <c r="M305" i="8"/>
  <c r="M306" i="8"/>
  <c r="AB118" i="9"/>
  <c r="AB119" i="9"/>
  <c r="AB120" i="9"/>
  <c r="E495" i="4"/>
  <c r="AC177" i="9"/>
  <c r="N387" i="8"/>
  <c r="C495" i="4"/>
  <c r="D495" i="4"/>
  <c r="B495" i="4"/>
  <c r="U291" i="8" l="1"/>
  <c r="T121" i="9"/>
  <c r="N306" i="8"/>
  <c r="N304" i="8"/>
  <c r="N305" i="8"/>
  <c r="AC119" i="9"/>
  <c r="AC120" i="9"/>
  <c r="AC118" i="9"/>
  <c r="E496" i="4"/>
  <c r="AD177" i="9"/>
  <c r="O387" i="8"/>
  <c r="D496" i="4"/>
  <c r="B496" i="4"/>
  <c r="C496" i="4"/>
  <c r="V291" i="8" l="1"/>
  <c r="U121" i="9"/>
  <c r="O306" i="8"/>
  <c r="O304" i="8"/>
  <c r="O305" i="8"/>
  <c r="AD119" i="9"/>
  <c r="AD118" i="9"/>
  <c r="AD120" i="9"/>
  <c r="E497" i="4"/>
  <c r="C178" i="9"/>
  <c r="P387" i="8"/>
  <c r="B497" i="4"/>
  <c r="C497" i="4"/>
  <c r="D497" i="4"/>
  <c r="W291" i="8" l="1"/>
  <c r="V121" i="9"/>
  <c r="P305" i="8"/>
  <c r="P304" i="8"/>
  <c r="P306" i="8"/>
  <c r="C124" i="9"/>
  <c r="C125" i="9"/>
  <c r="C126" i="9"/>
  <c r="E498" i="4"/>
  <c r="D178" i="9"/>
  <c r="Q387" i="8"/>
  <c r="B498" i="4"/>
  <c r="C498" i="4"/>
  <c r="D498" i="4"/>
  <c r="X291" i="8" l="1"/>
  <c r="W121" i="9"/>
  <c r="Q306" i="8"/>
  <c r="Q304" i="8"/>
  <c r="Q305" i="8"/>
  <c r="D126" i="9"/>
  <c r="D124" i="9"/>
  <c r="D125" i="9"/>
  <c r="E499" i="4"/>
  <c r="E178" i="9"/>
  <c r="R387" i="8"/>
  <c r="C499" i="4"/>
  <c r="D499" i="4"/>
  <c r="B499" i="4"/>
  <c r="Y291" i="8" l="1"/>
  <c r="X121" i="9"/>
  <c r="R305" i="8"/>
  <c r="R306" i="8"/>
  <c r="R304" i="8"/>
  <c r="E124" i="9"/>
  <c r="E125" i="9"/>
  <c r="E126" i="9"/>
  <c r="E500" i="4"/>
  <c r="F178" i="9"/>
  <c r="S387" i="8"/>
  <c r="D500" i="4"/>
  <c r="B500" i="4"/>
  <c r="C500" i="4"/>
  <c r="Z291" i="8" l="1"/>
  <c r="Y121" i="9"/>
  <c r="S305" i="8"/>
  <c r="S306" i="8"/>
  <c r="S304" i="8"/>
  <c r="F124" i="9"/>
  <c r="F126" i="9"/>
  <c r="F125" i="9"/>
  <c r="E501" i="4"/>
  <c r="G178" i="9"/>
  <c r="T387" i="8"/>
  <c r="B501" i="4"/>
  <c r="C501" i="4"/>
  <c r="D501" i="4"/>
  <c r="AA291" i="8" l="1"/>
  <c r="Z121" i="9"/>
  <c r="T304" i="8"/>
  <c r="T306" i="8"/>
  <c r="T305" i="8"/>
  <c r="G126" i="9"/>
  <c r="G125" i="9"/>
  <c r="G124" i="9"/>
  <c r="E502" i="4"/>
  <c r="H178" i="9"/>
  <c r="U387" i="8"/>
  <c r="B502" i="4"/>
  <c r="C502" i="4"/>
  <c r="D502" i="4"/>
  <c r="AB291" i="8" l="1"/>
  <c r="AA121" i="9"/>
  <c r="U305" i="8"/>
  <c r="U304" i="8"/>
  <c r="U306" i="8"/>
  <c r="H125" i="9"/>
  <c r="H126" i="9"/>
  <c r="H124" i="9"/>
  <c r="E503" i="4"/>
  <c r="I178" i="9"/>
  <c r="V387" i="8"/>
  <c r="C503" i="4"/>
  <c r="D503" i="4"/>
  <c r="B503" i="4"/>
  <c r="AC291" i="8" l="1"/>
  <c r="AB121" i="9"/>
  <c r="V304" i="8"/>
  <c r="V305" i="8"/>
  <c r="V306" i="8"/>
  <c r="I126" i="9"/>
  <c r="I124" i="9"/>
  <c r="I125" i="9"/>
  <c r="E504" i="4"/>
  <c r="J178" i="9"/>
  <c r="W387" i="8"/>
  <c r="D504" i="4"/>
  <c r="B504" i="4"/>
  <c r="C504" i="4"/>
  <c r="AD291" i="8" l="1"/>
  <c r="AC121" i="9"/>
  <c r="W304" i="8"/>
  <c r="W305" i="8"/>
  <c r="W306" i="8"/>
  <c r="J126" i="9"/>
  <c r="J124" i="9"/>
  <c r="J125" i="9"/>
  <c r="E505" i="4"/>
  <c r="K178" i="9"/>
  <c r="X387" i="8"/>
  <c r="B505" i="4"/>
  <c r="C505" i="4"/>
  <c r="D505" i="4"/>
  <c r="AE291" i="8" l="1"/>
  <c r="AD121" i="9"/>
  <c r="X306" i="8"/>
  <c r="X304" i="8"/>
  <c r="X305" i="8"/>
  <c r="K125" i="9"/>
  <c r="K126" i="9"/>
  <c r="K124" i="9"/>
  <c r="E506" i="4"/>
  <c r="L178" i="9"/>
  <c r="Y387" i="8"/>
  <c r="B506" i="4"/>
  <c r="C506" i="4"/>
  <c r="D506" i="4"/>
  <c r="D307" i="8" l="1"/>
  <c r="C127" i="9"/>
  <c r="Y304" i="8"/>
  <c r="Y306" i="8"/>
  <c r="Y305" i="8"/>
  <c r="L124" i="9"/>
  <c r="L125" i="9"/>
  <c r="L126" i="9"/>
  <c r="E507" i="4"/>
  <c r="M178" i="9"/>
  <c r="Z387" i="8"/>
  <c r="C507" i="4"/>
  <c r="D507" i="4"/>
  <c r="B507" i="4"/>
  <c r="E307" i="8" l="1"/>
  <c r="D127" i="9"/>
  <c r="Z306" i="8"/>
  <c r="Z304" i="8"/>
  <c r="Z305" i="8"/>
  <c r="M125" i="9"/>
  <c r="M124" i="9"/>
  <c r="M126" i="9"/>
  <c r="E508" i="4"/>
  <c r="N178" i="9"/>
  <c r="AA387" i="8"/>
  <c r="D508" i="4"/>
  <c r="B508" i="4"/>
  <c r="C508" i="4"/>
  <c r="F307" i="8" l="1"/>
  <c r="E127" i="9"/>
  <c r="AA306" i="8"/>
  <c r="AA304" i="8"/>
  <c r="AA305" i="8"/>
  <c r="N125" i="9"/>
  <c r="N126" i="9"/>
  <c r="N124" i="9"/>
  <c r="E509" i="4"/>
  <c r="O178" i="9"/>
  <c r="AB387" i="8"/>
  <c r="B509" i="4"/>
  <c r="C509" i="4"/>
  <c r="D509" i="4"/>
  <c r="G307" i="8" l="1"/>
  <c r="F127" i="9"/>
  <c r="AB305" i="8"/>
  <c r="AB304" i="8"/>
  <c r="AB306" i="8"/>
  <c r="O124" i="9"/>
  <c r="O126" i="9"/>
  <c r="O125" i="9"/>
  <c r="E510" i="4"/>
  <c r="P178" i="9"/>
  <c r="AC387" i="8"/>
  <c r="B510" i="4"/>
  <c r="C510" i="4"/>
  <c r="D510" i="4"/>
  <c r="H307" i="8" l="1"/>
  <c r="G127" i="9"/>
  <c r="AC306" i="8"/>
  <c r="AC305" i="8"/>
  <c r="AC304" i="8"/>
  <c r="P126" i="9"/>
  <c r="P124" i="9"/>
  <c r="P125" i="9"/>
  <c r="E511" i="4"/>
  <c r="Q178" i="9"/>
  <c r="AD387" i="8"/>
  <c r="C511" i="4"/>
  <c r="D511" i="4"/>
  <c r="B511" i="4"/>
  <c r="I307" i="8" l="1"/>
  <c r="H127" i="9"/>
  <c r="AD305" i="8"/>
  <c r="AD306" i="8"/>
  <c r="AD304" i="8"/>
  <c r="Q124" i="9"/>
  <c r="Q125" i="9"/>
  <c r="Q126" i="9"/>
  <c r="E512" i="4"/>
  <c r="R178" i="9"/>
  <c r="AE387" i="8"/>
  <c r="D512" i="4"/>
  <c r="B512" i="4"/>
  <c r="C512" i="4"/>
  <c r="J307" i="8" l="1"/>
  <c r="I127" i="9"/>
  <c r="AE305" i="8"/>
  <c r="AE306" i="8"/>
  <c r="AE304" i="8"/>
  <c r="R124" i="9"/>
  <c r="R126" i="9"/>
  <c r="R125" i="9"/>
  <c r="E513" i="4"/>
  <c r="S178" i="9"/>
  <c r="D388" i="8"/>
  <c r="B513" i="4"/>
  <c r="C513" i="4"/>
  <c r="D513" i="4"/>
  <c r="K307" i="8" l="1"/>
  <c r="J127" i="9"/>
  <c r="D320" i="8"/>
  <c r="D321" i="8"/>
  <c r="D322" i="8"/>
  <c r="S126" i="9"/>
  <c r="S125" i="9"/>
  <c r="S124" i="9"/>
  <c r="E514" i="4"/>
  <c r="T178" i="9"/>
  <c r="E388" i="8"/>
  <c r="B514" i="4"/>
  <c r="C514" i="4"/>
  <c r="D514" i="4"/>
  <c r="L307" i="8" l="1"/>
  <c r="K127" i="9"/>
  <c r="E321" i="8"/>
  <c r="E320" i="8"/>
  <c r="E322" i="8"/>
  <c r="T125" i="9"/>
  <c r="T126" i="9"/>
  <c r="T124" i="9"/>
  <c r="E515" i="4"/>
  <c r="U178" i="9"/>
  <c r="F388" i="8"/>
  <c r="C515" i="4"/>
  <c r="D515" i="4"/>
  <c r="B515" i="4"/>
  <c r="M307" i="8" l="1"/>
  <c r="L127" i="9"/>
  <c r="F320" i="8"/>
  <c r="F321" i="8"/>
  <c r="F322" i="8"/>
  <c r="U126" i="9"/>
  <c r="U125" i="9"/>
  <c r="U124" i="9"/>
  <c r="E516" i="4"/>
  <c r="V178" i="9"/>
  <c r="G388" i="8"/>
  <c r="D516" i="4"/>
  <c r="B516" i="4"/>
  <c r="C516" i="4"/>
  <c r="N307" i="8" l="1"/>
  <c r="M127" i="9"/>
  <c r="G320" i="8"/>
  <c r="G321" i="8"/>
  <c r="G322" i="8"/>
  <c r="V126" i="9"/>
  <c r="V124" i="9"/>
  <c r="V125" i="9"/>
  <c r="E517" i="4"/>
  <c r="W178" i="9"/>
  <c r="H388" i="8"/>
  <c r="B517" i="4"/>
  <c r="C517" i="4"/>
  <c r="D517" i="4"/>
  <c r="O307" i="8" l="1"/>
  <c r="N127" i="9"/>
  <c r="H322" i="8"/>
  <c r="H321" i="8"/>
  <c r="H320" i="8"/>
  <c r="W125" i="9"/>
  <c r="W124" i="9"/>
  <c r="W126" i="9"/>
  <c r="E518" i="4"/>
  <c r="X178" i="9"/>
  <c r="I388" i="8"/>
  <c r="B518" i="4"/>
  <c r="C518" i="4"/>
  <c r="D518" i="4"/>
  <c r="P307" i="8" l="1"/>
  <c r="O127" i="9"/>
  <c r="I320" i="8"/>
  <c r="I322" i="8"/>
  <c r="I321" i="8"/>
  <c r="X124" i="9"/>
  <c r="X125" i="9"/>
  <c r="X126" i="9"/>
  <c r="E519" i="4"/>
  <c r="Y178" i="9"/>
  <c r="J388" i="8"/>
  <c r="C519" i="4"/>
  <c r="D519" i="4"/>
  <c r="B519" i="4"/>
  <c r="Q307" i="8" l="1"/>
  <c r="P127" i="9"/>
  <c r="J322" i="8"/>
  <c r="J320" i="8"/>
  <c r="J321" i="8"/>
  <c r="Y125" i="9"/>
  <c r="Y126" i="9"/>
  <c r="Y124" i="9"/>
  <c r="E520" i="4"/>
  <c r="Z178" i="9"/>
  <c r="K388" i="8"/>
  <c r="D520" i="4"/>
  <c r="B520" i="4"/>
  <c r="C520" i="4"/>
  <c r="R307" i="8" l="1"/>
  <c r="Q127" i="9"/>
  <c r="K322" i="8"/>
  <c r="K320" i="8"/>
  <c r="K321" i="8"/>
  <c r="Z125" i="9"/>
  <c r="Z124" i="9"/>
  <c r="Z126" i="9"/>
  <c r="E521" i="4"/>
  <c r="AA178" i="9"/>
  <c r="L388" i="8"/>
  <c r="B521" i="4"/>
  <c r="C521" i="4"/>
  <c r="D521" i="4"/>
  <c r="S307" i="8" l="1"/>
  <c r="R127" i="9"/>
  <c r="L321" i="8"/>
  <c r="L322" i="8"/>
  <c r="L320" i="8"/>
  <c r="AA124" i="9"/>
  <c r="AA126" i="9"/>
  <c r="AA125" i="9"/>
  <c r="E522" i="4"/>
  <c r="AB178" i="9"/>
  <c r="M388" i="8"/>
  <c r="B522" i="4"/>
  <c r="C522" i="4"/>
  <c r="D522" i="4"/>
  <c r="T307" i="8" l="1"/>
  <c r="S127" i="9"/>
  <c r="M322" i="8"/>
  <c r="M321" i="8"/>
  <c r="M320" i="8"/>
  <c r="AB126" i="9"/>
  <c r="AB124" i="9"/>
  <c r="AB125" i="9"/>
  <c r="E523" i="4"/>
  <c r="AC178" i="9"/>
  <c r="N388" i="8"/>
  <c r="C523" i="4"/>
  <c r="D523" i="4"/>
  <c r="B523" i="4"/>
  <c r="U307" i="8" l="1"/>
  <c r="T127" i="9"/>
  <c r="N321" i="8"/>
  <c r="N322" i="8"/>
  <c r="N320" i="8"/>
  <c r="AC124" i="9"/>
  <c r="AC126" i="9"/>
  <c r="AC125" i="9"/>
  <c r="E524" i="4"/>
  <c r="AD178" i="9"/>
  <c r="O388" i="8"/>
  <c r="D524" i="4"/>
  <c r="B524" i="4"/>
  <c r="C524" i="4"/>
  <c r="V307" i="8" l="1"/>
  <c r="U127" i="9"/>
  <c r="O321" i="8"/>
  <c r="O322" i="8"/>
  <c r="O320" i="8"/>
  <c r="AD124" i="9"/>
  <c r="AD126" i="9"/>
  <c r="AD125" i="9"/>
  <c r="E525" i="4"/>
  <c r="C179" i="9"/>
  <c r="P388" i="8"/>
  <c r="B525" i="4"/>
  <c r="C525" i="4"/>
  <c r="D525" i="4"/>
  <c r="W307" i="8" l="1"/>
  <c r="V127" i="9"/>
  <c r="P320" i="8"/>
  <c r="P322" i="8"/>
  <c r="P321" i="8"/>
  <c r="C131" i="9"/>
  <c r="C132" i="9"/>
  <c r="C130" i="9"/>
  <c r="E526" i="4"/>
  <c r="D179" i="9"/>
  <c r="Q388" i="8"/>
  <c r="B526" i="4"/>
  <c r="C526" i="4"/>
  <c r="D526" i="4"/>
  <c r="X307" i="8" l="1"/>
  <c r="W127" i="9"/>
  <c r="Q321" i="8"/>
  <c r="Q320" i="8"/>
  <c r="Q322" i="8"/>
  <c r="D132" i="9"/>
  <c r="D130" i="9"/>
  <c r="D131" i="9"/>
  <c r="E527" i="4"/>
  <c r="E179" i="9"/>
  <c r="R388" i="8"/>
  <c r="C527" i="4"/>
  <c r="D527" i="4"/>
  <c r="B527" i="4"/>
  <c r="Y307" i="8" l="1"/>
  <c r="X127" i="9"/>
  <c r="R320" i="8"/>
  <c r="R321" i="8"/>
  <c r="R322" i="8"/>
  <c r="E132" i="9"/>
  <c r="E130" i="9"/>
  <c r="E131" i="9"/>
  <c r="E528" i="4"/>
  <c r="F179" i="9"/>
  <c r="S388" i="8"/>
  <c r="D528" i="4"/>
  <c r="B528" i="4"/>
  <c r="C528" i="4"/>
  <c r="Z307" i="8" l="1"/>
  <c r="Y127" i="9"/>
  <c r="S320" i="8"/>
  <c r="S321" i="8"/>
  <c r="S322" i="8"/>
  <c r="F131" i="9"/>
  <c r="F132" i="9"/>
  <c r="F130" i="9"/>
  <c r="E529" i="4"/>
  <c r="G179" i="9"/>
  <c r="T388" i="8"/>
  <c r="B529" i="4"/>
  <c r="C529" i="4"/>
  <c r="D529" i="4"/>
  <c r="AA307" i="8" l="1"/>
  <c r="Z127" i="9"/>
  <c r="T322" i="8"/>
  <c r="T321" i="8"/>
  <c r="T320" i="8"/>
  <c r="G132" i="9"/>
  <c r="G131" i="9"/>
  <c r="G130" i="9"/>
  <c r="E530" i="4"/>
  <c r="H179" i="9"/>
  <c r="U388" i="8"/>
  <c r="B530" i="4"/>
  <c r="C530" i="4"/>
  <c r="D530" i="4"/>
  <c r="AB307" i="8" l="1"/>
  <c r="AA127" i="9"/>
  <c r="U320" i="8"/>
  <c r="U321" i="8"/>
  <c r="U322" i="8"/>
  <c r="H132" i="9"/>
  <c r="H131" i="9"/>
  <c r="H130" i="9"/>
  <c r="E531" i="4"/>
  <c r="I179" i="9"/>
  <c r="V388" i="8"/>
  <c r="C531" i="4"/>
  <c r="D531" i="4"/>
  <c r="B531" i="4"/>
  <c r="AC307" i="8" l="1"/>
  <c r="AB127" i="9"/>
  <c r="V322" i="8"/>
  <c r="V320" i="8"/>
  <c r="V321" i="8"/>
  <c r="I131" i="9"/>
  <c r="I132" i="9"/>
  <c r="I130" i="9"/>
  <c r="E532" i="4"/>
  <c r="J179" i="9"/>
  <c r="W388" i="8"/>
  <c r="D532" i="4"/>
  <c r="B532" i="4"/>
  <c r="C532" i="4"/>
  <c r="AD307" i="8" l="1"/>
  <c r="AC127" i="9"/>
  <c r="W322" i="8"/>
  <c r="W320" i="8"/>
  <c r="W321" i="8"/>
  <c r="J130" i="9"/>
  <c r="J131" i="9"/>
  <c r="J132" i="9"/>
  <c r="E533" i="4"/>
  <c r="K179" i="9"/>
  <c r="X388" i="8"/>
  <c r="B533" i="4"/>
  <c r="C533" i="4"/>
  <c r="D533" i="4"/>
  <c r="AE307" i="8" l="1"/>
  <c r="AD127" i="9"/>
  <c r="X321" i="8"/>
  <c r="X320" i="8"/>
  <c r="X322" i="8"/>
  <c r="K131" i="9"/>
  <c r="K132" i="9"/>
  <c r="K130" i="9"/>
  <c r="E534" i="4"/>
  <c r="L179" i="9"/>
  <c r="Y388" i="8"/>
  <c r="B534" i="4"/>
  <c r="C534" i="4"/>
  <c r="D534" i="4"/>
  <c r="D323" i="8" l="1"/>
  <c r="C133" i="9"/>
  <c r="Y322" i="8"/>
  <c r="Y320" i="8"/>
  <c r="Y321" i="8"/>
  <c r="L131" i="9"/>
  <c r="L132" i="9"/>
  <c r="L130" i="9"/>
  <c r="E535" i="4"/>
  <c r="M179" i="9"/>
  <c r="Z388" i="8"/>
  <c r="C535" i="4"/>
  <c r="D535" i="4"/>
  <c r="B535" i="4"/>
  <c r="E323" i="8" l="1"/>
  <c r="D133" i="9"/>
  <c r="Z321" i="8"/>
  <c r="Z322" i="8"/>
  <c r="Z320" i="8"/>
  <c r="M130" i="9"/>
  <c r="M132" i="9"/>
  <c r="M131" i="9"/>
  <c r="E536" i="4"/>
  <c r="N179" i="9"/>
  <c r="AA388" i="8"/>
  <c r="D536" i="4"/>
  <c r="B536" i="4"/>
  <c r="C536" i="4"/>
  <c r="F323" i="8" l="1"/>
  <c r="E133" i="9"/>
  <c r="AA321" i="8"/>
  <c r="AA322" i="8"/>
  <c r="AA320" i="8"/>
  <c r="N132" i="9"/>
  <c r="N130" i="9"/>
  <c r="N131" i="9"/>
  <c r="E537" i="4"/>
  <c r="O179" i="9"/>
  <c r="AB388" i="8"/>
  <c r="B537" i="4"/>
  <c r="C537" i="4"/>
  <c r="D537" i="4"/>
  <c r="G323" i="8" l="1"/>
  <c r="F133" i="9"/>
  <c r="AB320" i="8"/>
  <c r="AB322" i="8"/>
  <c r="AB321" i="8"/>
  <c r="O130" i="9"/>
  <c r="O131" i="9"/>
  <c r="O132" i="9"/>
  <c r="E538" i="4"/>
  <c r="P179" i="9"/>
  <c r="AC388" i="8"/>
  <c r="B538" i="4"/>
  <c r="C538" i="4"/>
  <c r="D538" i="4"/>
  <c r="H323" i="8" l="1"/>
  <c r="G133" i="9"/>
  <c r="AC321" i="8"/>
  <c r="AC320" i="8"/>
  <c r="AC322" i="8"/>
  <c r="P130" i="9"/>
  <c r="P131" i="9"/>
  <c r="P132" i="9"/>
  <c r="E539" i="4"/>
  <c r="Q179" i="9"/>
  <c r="AD388" i="8"/>
  <c r="C539" i="4"/>
  <c r="D539" i="4"/>
  <c r="B539" i="4"/>
  <c r="I323" i="8" l="1"/>
  <c r="H133" i="9"/>
  <c r="AD320" i="8"/>
  <c r="AD321" i="8"/>
  <c r="AD322" i="8"/>
  <c r="Q132" i="9"/>
  <c r="Q130" i="9"/>
  <c r="Q131" i="9"/>
  <c r="E540" i="4"/>
  <c r="R179" i="9"/>
  <c r="AE388" i="8"/>
  <c r="D540" i="4"/>
  <c r="B540" i="4"/>
  <c r="C540" i="4"/>
  <c r="J323" i="8" l="1"/>
  <c r="I133" i="9"/>
  <c r="AE320" i="8"/>
  <c r="AE321" i="8"/>
  <c r="AE322" i="8"/>
  <c r="R131" i="9"/>
  <c r="R132" i="9"/>
  <c r="R130" i="9"/>
  <c r="E541" i="4"/>
  <c r="S179" i="9"/>
  <c r="D389" i="8"/>
  <c r="E389" i="8" s="1"/>
  <c r="F389" i="8" s="1"/>
  <c r="G389" i="8" s="1"/>
  <c r="H389" i="8" s="1"/>
  <c r="I389" i="8" s="1"/>
  <c r="J389" i="8" s="1"/>
  <c r="K389" i="8" s="1"/>
  <c r="L389" i="8" s="1"/>
  <c r="M389" i="8" s="1"/>
  <c r="N389" i="8" s="1"/>
  <c r="O389" i="8" s="1"/>
  <c r="P389" i="8" s="1"/>
  <c r="Q389" i="8" s="1"/>
  <c r="R389" i="8" s="1"/>
  <c r="S389" i="8" s="1"/>
  <c r="T389" i="8" s="1"/>
  <c r="U389" i="8" s="1"/>
  <c r="V389" i="8" s="1"/>
  <c r="W389" i="8" s="1"/>
  <c r="X389" i="8" s="1"/>
  <c r="Y389" i="8" s="1"/>
  <c r="Z389" i="8" s="1"/>
  <c r="AA389" i="8" s="1"/>
  <c r="AB389" i="8" s="1"/>
  <c r="AC389" i="8" s="1"/>
  <c r="AD389" i="8" s="1"/>
  <c r="AE389" i="8" s="1"/>
  <c r="D390" i="8" s="1"/>
  <c r="E390" i="8" s="1"/>
  <c r="F390" i="8" s="1"/>
  <c r="G390" i="8" s="1"/>
  <c r="H390" i="8" s="1"/>
  <c r="I390" i="8" s="1"/>
  <c r="J390" i="8" s="1"/>
  <c r="K390" i="8" s="1"/>
  <c r="L390" i="8" s="1"/>
  <c r="M390" i="8" s="1"/>
  <c r="N390" i="8" s="1"/>
  <c r="O390" i="8" s="1"/>
  <c r="P390" i="8" s="1"/>
  <c r="Q390" i="8" s="1"/>
  <c r="R390" i="8" s="1"/>
  <c r="S390" i="8" s="1"/>
  <c r="T390" i="8" s="1"/>
  <c r="U390" i="8" s="1"/>
  <c r="V390" i="8" s="1"/>
  <c r="W390" i="8" s="1"/>
  <c r="X390" i="8" s="1"/>
  <c r="Y390" i="8" s="1"/>
  <c r="Z390" i="8" s="1"/>
  <c r="AA390" i="8" s="1"/>
  <c r="AB390" i="8" s="1"/>
  <c r="AC390" i="8" s="1"/>
  <c r="AD390" i="8" s="1"/>
  <c r="AE390" i="8" s="1"/>
  <c r="D391" i="8" s="1"/>
  <c r="E391" i="8" s="1"/>
  <c r="F391" i="8" s="1"/>
  <c r="G391" i="8" s="1"/>
  <c r="H391" i="8" s="1"/>
  <c r="I391" i="8" s="1"/>
  <c r="J391" i="8" s="1"/>
  <c r="K391" i="8" s="1"/>
  <c r="L391" i="8" s="1"/>
  <c r="M391" i="8" s="1"/>
  <c r="N391" i="8" s="1"/>
  <c r="O391" i="8" s="1"/>
  <c r="P391" i="8" s="1"/>
  <c r="Q391" i="8" s="1"/>
  <c r="R391" i="8" s="1"/>
  <c r="S391" i="8" s="1"/>
  <c r="T391" i="8" s="1"/>
  <c r="U391" i="8" s="1"/>
  <c r="V391" i="8" s="1"/>
  <c r="W391" i="8" s="1"/>
  <c r="X391" i="8" s="1"/>
  <c r="Y391" i="8" s="1"/>
  <c r="Z391" i="8" s="1"/>
  <c r="AA391" i="8" s="1"/>
  <c r="AB391" i="8" s="1"/>
  <c r="AC391" i="8" s="1"/>
  <c r="AD391" i="8" s="1"/>
  <c r="AE391" i="8" s="1"/>
  <c r="D392" i="8" s="1"/>
  <c r="E392" i="8" s="1"/>
  <c r="F392" i="8" s="1"/>
  <c r="G392" i="8" s="1"/>
  <c r="H392" i="8" s="1"/>
  <c r="I392" i="8" s="1"/>
  <c r="J392" i="8" s="1"/>
  <c r="K392" i="8" s="1"/>
  <c r="L392" i="8" s="1"/>
  <c r="M392" i="8" s="1"/>
  <c r="N392" i="8" s="1"/>
  <c r="O392" i="8" s="1"/>
  <c r="P392" i="8" s="1"/>
  <c r="Q392" i="8" s="1"/>
  <c r="R392" i="8" s="1"/>
  <c r="S392" i="8" s="1"/>
  <c r="T392" i="8" s="1"/>
  <c r="U392" i="8" s="1"/>
  <c r="V392" i="8" s="1"/>
  <c r="W392" i="8" s="1"/>
  <c r="X392" i="8" s="1"/>
  <c r="Y392" i="8" s="1"/>
  <c r="Z392" i="8" s="1"/>
  <c r="AA392" i="8" s="1"/>
  <c r="AB392" i="8" s="1"/>
  <c r="AC392" i="8" s="1"/>
  <c r="AD392" i="8" s="1"/>
  <c r="AE392" i="8" s="1"/>
  <c r="D393" i="8" s="1"/>
  <c r="E393" i="8" s="1"/>
  <c r="F393" i="8" s="1"/>
  <c r="G393" i="8" s="1"/>
  <c r="H393" i="8" s="1"/>
  <c r="I393" i="8" s="1"/>
  <c r="J393" i="8" s="1"/>
  <c r="K393" i="8" s="1"/>
  <c r="L393" i="8" s="1"/>
  <c r="M393" i="8" s="1"/>
  <c r="N393" i="8" s="1"/>
  <c r="O393" i="8" s="1"/>
  <c r="P393" i="8" s="1"/>
  <c r="Q393" i="8" s="1"/>
  <c r="R393" i="8" s="1"/>
  <c r="S393" i="8" s="1"/>
  <c r="T393" i="8" s="1"/>
  <c r="U393" i="8" s="1"/>
  <c r="V393" i="8" s="1"/>
  <c r="W393" i="8" s="1"/>
  <c r="X393" i="8" s="1"/>
  <c r="Y393" i="8" s="1"/>
  <c r="Z393" i="8" s="1"/>
  <c r="AA393" i="8" s="1"/>
  <c r="AB393" i="8" s="1"/>
  <c r="AC393" i="8" s="1"/>
  <c r="AD393" i="8" s="1"/>
  <c r="AE393" i="8" s="1"/>
  <c r="D394" i="8" s="1"/>
  <c r="E394" i="8" s="1"/>
  <c r="F394" i="8" s="1"/>
  <c r="G394" i="8" s="1"/>
  <c r="H394" i="8" s="1"/>
  <c r="I394" i="8" s="1"/>
  <c r="J394" i="8" s="1"/>
  <c r="K394" i="8" s="1"/>
  <c r="L394" i="8" s="1"/>
  <c r="M394" i="8" s="1"/>
  <c r="N394" i="8" s="1"/>
  <c r="O394" i="8" s="1"/>
  <c r="P394" i="8" s="1"/>
  <c r="Q394" i="8" s="1"/>
  <c r="R394" i="8" s="1"/>
  <c r="S394" i="8" s="1"/>
  <c r="T394" i="8" s="1"/>
  <c r="U394" i="8" s="1"/>
  <c r="V394" i="8" s="1"/>
  <c r="W394" i="8" s="1"/>
  <c r="X394" i="8" s="1"/>
  <c r="Y394" i="8" s="1"/>
  <c r="Z394" i="8" s="1"/>
  <c r="AA394" i="8" s="1"/>
  <c r="AB394" i="8" s="1"/>
  <c r="AC394" i="8" s="1"/>
  <c r="AD394" i="8" s="1"/>
  <c r="AE394" i="8" s="1"/>
  <c r="D395" i="8" s="1"/>
  <c r="E395" i="8" s="1"/>
  <c r="F395" i="8" s="1"/>
  <c r="G395" i="8" s="1"/>
  <c r="H395" i="8" s="1"/>
  <c r="I395" i="8" s="1"/>
  <c r="J395" i="8" s="1"/>
  <c r="K395" i="8" s="1"/>
  <c r="L395" i="8" s="1"/>
  <c r="M395" i="8" s="1"/>
  <c r="N395" i="8" s="1"/>
  <c r="O395" i="8" s="1"/>
  <c r="P395" i="8" s="1"/>
  <c r="Q395" i="8" s="1"/>
  <c r="R395" i="8" s="1"/>
  <c r="S395" i="8" s="1"/>
  <c r="T395" i="8" s="1"/>
  <c r="U395" i="8" s="1"/>
  <c r="V395" i="8" s="1"/>
  <c r="W395" i="8" s="1"/>
  <c r="X395" i="8" s="1"/>
  <c r="Y395" i="8" s="1"/>
  <c r="Z395" i="8" s="1"/>
  <c r="AA395" i="8" s="1"/>
  <c r="AB395" i="8" s="1"/>
  <c r="AC395" i="8" s="1"/>
  <c r="AD395" i="8" s="1"/>
  <c r="AE395" i="8" s="1"/>
  <c r="D396" i="8" s="1"/>
  <c r="E396" i="8" s="1"/>
  <c r="F396" i="8" s="1"/>
  <c r="G396" i="8" s="1"/>
  <c r="H396" i="8" s="1"/>
  <c r="I396" i="8" s="1"/>
  <c r="J396" i="8" s="1"/>
  <c r="K396" i="8" s="1"/>
  <c r="L396" i="8" s="1"/>
  <c r="M396" i="8" s="1"/>
  <c r="N396" i="8" s="1"/>
  <c r="O396" i="8" s="1"/>
  <c r="P396" i="8" s="1"/>
  <c r="Q396" i="8" s="1"/>
  <c r="R396" i="8" s="1"/>
  <c r="S396" i="8" s="1"/>
  <c r="T396" i="8" s="1"/>
  <c r="U396" i="8" s="1"/>
  <c r="V396" i="8" s="1"/>
  <c r="W396" i="8" s="1"/>
  <c r="X396" i="8" s="1"/>
  <c r="Y396" i="8" s="1"/>
  <c r="Z396" i="8" s="1"/>
  <c r="AA396" i="8" s="1"/>
  <c r="AB396" i="8" s="1"/>
  <c r="AC396" i="8" s="1"/>
  <c r="AD396" i="8" s="1"/>
  <c r="AE396" i="8" s="1"/>
  <c r="D397" i="8" s="1"/>
  <c r="E397" i="8" s="1"/>
  <c r="F397" i="8" s="1"/>
  <c r="G397" i="8" s="1"/>
  <c r="H397" i="8" s="1"/>
  <c r="I397" i="8" s="1"/>
  <c r="J397" i="8" s="1"/>
  <c r="K397" i="8" s="1"/>
  <c r="L397" i="8" s="1"/>
  <c r="M397" i="8" s="1"/>
  <c r="N397" i="8" s="1"/>
  <c r="O397" i="8" s="1"/>
  <c r="P397" i="8" s="1"/>
  <c r="Q397" i="8" s="1"/>
  <c r="R397" i="8" s="1"/>
  <c r="S397" i="8" s="1"/>
  <c r="T397" i="8" s="1"/>
  <c r="U397" i="8" s="1"/>
  <c r="V397" i="8" s="1"/>
  <c r="W397" i="8" s="1"/>
  <c r="X397" i="8" s="1"/>
  <c r="Y397" i="8" s="1"/>
  <c r="Z397" i="8" s="1"/>
  <c r="AA397" i="8" s="1"/>
  <c r="AB397" i="8" s="1"/>
  <c r="AC397" i="8" s="1"/>
  <c r="AD397" i="8" s="1"/>
  <c r="AE397" i="8" s="1"/>
  <c r="D398" i="8" s="1"/>
  <c r="E398" i="8" s="1"/>
  <c r="F398" i="8" s="1"/>
  <c r="G398" i="8" s="1"/>
  <c r="H398" i="8" s="1"/>
  <c r="I398" i="8" s="1"/>
  <c r="J398" i="8" s="1"/>
  <c r="K398" i="8" s="1"/>
  <c r="L398" i="8" s="1"/>
  <c r="M398" i="8" s="1"/>
  <c r="N398" i="8" s="1"/>
  <c r="O398" i="8" s="1"/>
  <c r="P398" i="8" s="1"/>
  <c r="Q398" i="8" s="1"/>
  <c r="R398" i="8" s="1"/>
  <c r="S398" i="8" s="1"/>
  <c r="T398" i="8" s="1"/>
  <c r="U398" i="8" s="1"/>
  <c r="V398" i="8" s="1"/>
  <c r="W398" i="8" s="1"/>
  <c r="X398" i="8" s="1"/>
  <c r="Y398" i="8" s="1"/>
  <c r="Z398" i="8" s="1"/>
  <c r="AA398" i="8" s="1"/>
  <c r="AB398" i="8" s="1"/>
  <c r="AC398" i="8" s="1"/>
  <c r="AD398" i="8" s="1"/>
  <c r="AE398" i="8" s="1"/>
  <c r="D399" i="8" s="1"/>
  <c r="E399" i="8" s="1"/>
  <c r="F399" i="8" s="1"/>
  <c r="G399" i="8" s="1"/>
  <c r="H399" i="8" s="1"/>
  <c r="I399" i="8" s="1"/>
  <c r="J399" i="8" s="1"/>
  <c r="K399" i="8" s="1"/>
  <c r="L399" i="8" s="1"/>
  <c r="M399" i="8" s="1"/>
  <c r="N399" i="8" s="1"/>
  <c r="O399" i="8" s="1"/>
  <c r="P399" i="8" s="1"/>
  <c r="Q399" i="8" s="1"/>
  <c r="R399" i="8" s="1"/>
  <c r="S399" i="8" s="1"/>
  <c r="T399" i="8" s="1"/>
  <c r="U399" i="8" s="1"/>
  <c r="V399" i="8" s="1"/>
  <c r="W399" i="8" s="1"/>
  <c r="X399" i="8" s="1"/>
  <c r="Y399" i="8" s="1"/>
  <c r="Z399" i="8" s="1"/>
  <c r="AA399" i="8" s="1"/>
  <c r="AB399" i="8" s="1"/>
  <c r="AC399" i="8" s="1"/>
  <c r="AD399" i="8" s="1"/>
  <c r="AE399" i="8" s="1"/>
  <c r="D400" i="8" s="1"/>
  <c r="E400" i="8" s="1"/>
  <c r="F400" i="8" s="1"/>
  <c r="G400" i="8" s="1"/>
  <c r="H400" i="8" s="1"/>
  <c r="I400" i="8" s="1"/>
  <c r="J400" i="8" s="1"/>
  <c r="K400" i="8" s="1"/>
  <c r="L400" i="8" s="1"/>
  <c r="M400" i="8" s="1"/>
  <c r="N400" i="8" s="1"/>
  <c r="O400" i="8" s="1"/>
  <c r="P400" i="8" s="1"/>
  <c r="Q400" i="8" s="1"/>
  <c r="R400" i="8" s="1"/>
  <c r="S400" i="8" s="1"/>
  <c r="T400" i="8" s="1"/>
  <c r="U400" i="8" s="1"/>
  <c r="V400" i="8" s="1"/>
  <c r="W400" i="8" s="1"/>
  <c r="X400" i="8" s="1"/>
  <c r="Y400" i="8" s="1"/>
  <c r="Z400" i="8" s="1"/>
  <c r="AA400" i="8" s="1"/>
  <c r="AB400" i="8" s="1"/>
  <c r="AC400" i="8" s="1"/>
  <c r="AD400" i="8" s="1"/>
  <c r="AE400" i="8" s="1"/>
  <c r="D401" i="8" s="1"/>
  <c r="E401" i="8" s="1"/>
  <c r="F401" i="8" s="1"/>
  <c r="G401" i="8" s="1"/>
  <c r="H401" i="8" s="1"/>
  <c r="I401" i="8" s="1"/>
  <c r="J401" i="8" s="1"/>
  <c r="K401" i="8" s="1"/>
  <c r="L401" i="8" s="1"/>
  <c r="M401" i="8" s="1"/>
  <c r="N401" i="8" s="1"/>
  <c r="O401" i="8" s="1"/>
  <c r="P401" i="8" s="1"/>
  <c r="Q401" i="8" s="1"/>
  <c r="R401" i="8" s="1"/>
  <c r="S401" i="8" s="1"/>
  <c r="T401" i="8" s="1"/>
  <c r="U401" i="8" s="1"/>
  <c r="V401" i="8" s="1"/>
  <c r="W401" i="8" s="1"/>
  <c r="X401" i="8" s="1"/>
  <c r="Y401" i="8" s="1"/>
  <c r="Z401" i="8" s="1"/>
  <c r="AA401" i="8" s="1"/>
  <c r="AB401" i="8" s="1"/>
  <c r="AC401" i="8" s="1"/>
  <c r="AD401" i="8" s="1"/>
  <c r="AE401" i="8" s="1"/>
  <c r="D402" i="8" s="1"/>
  <c r="E402" i="8" s="1"/>
  <c r="F402" i="8" s="1"/>
  <c r="G402" i="8" s="1"/>
  <c r="H402" i="8" s="1"/>
  <c r="I402" i="8" s="1"/>
  <c r="J402" i="8" s="1"/>
  <c r="K402" i="8" s="1"/>
  <c r="L402" i="8" s="1"/>
  <c r="M402" i="8" s="1"/>
  <c r="N402" i="8" s="1"/>
  <c r="O402" i="8" s="1"/>
  <c r="P402" i="8" s="1"/>
  <c r="Q402" i="8" s="1"/>
  <c r="R402" i="8" s="1"/>
  <c r="S402" i="8" s="1"/>
  <c r="T402" i="8" s="1"/>
  <c r="U402" i="8" s="1"/>
  <c r="V402" i="8" s="1"/>
  <c r="W402" i="8" s="1"/>
  <c r="X402" i="8" s="1"/>
  <c r="Y402" i="8" s="1"/>
  <c r="Z402" i="8" s="1"/>
  <c r="AA402" i="8" s="1"/>
  <c r="AB402" i="8" s="1"/>
  <c r="AC402" i="8" s="1"/>
  <c r="AD402" i="8" s="1"/>
  <c r="AE402" i="8" s="1"/>
  <c r="D403" i="8" s="1"/>
  <c r="E403" i="8" s="1"/>
  <c r="F403" i="8" s="1"/>
  <c r="G403" i="8" s="1"/>
  <c r="H403" i="8" s="1"/>
  <c r="I403" i="8" s="1"/>
  <c r="J403" i="8" s="1"/>
  <c r="K403" i="8" s="1"/>
  <c r="L403" i="8" s="1"/>
  <c r="M403" i="8" s="1"/>
  <c r="N403" i="8" s="1"/>
  <c r="O403" i="8" s="1"/>
  <c r="P403" i="8" s="1"/>
  <c r="Q403" i="8" s="1"/>
  <c r="R403" i="8" s="1"/>
  <c r="S403" i="8" s="1"/>
  <c r="T403" i="8" s="1"/>
  <c r="U403" i="8" s="1"/>
  <c r="V403" i="8" s="1"/>
  <c r="W403" i="8" s="1"/>
  <c r="X403" i="8" s="1"/>
  <c r="Y403" i="8" s="1"/>
  <c r="Z403" i="8" s="1"/>
  <c r="AA403" i="8" s="1"/>
  <c r="AB403" i="8" s="1"/>
  <c r="AC403" i="8" s="1"/>
  <c r="AD403" i="8" s="1"/>
  <c r="AE403" i="8" s="1"/>
  <c r="D404" i="8" s="1"/>
  <c r="E404" i="8" s="1"/>
  <c r="F404" i="8" s="1"/>
  <c r="G404" i="8" s="1"/>
  <c r="H404" i="8" s="1"/>
  <c r="I404" i="8" s="1"/>
  <c r="J404" i="8" s="1"/>
  <c r="K404" i="8" s="1"/>
  <c r="L404" i="8" s="1"/>
  <c r="M404" i="8" s="1"/>
  <c r="N404" i="8" s="1"/>
  <c r="O404" i="8" s="1"/>
  <c r="P404" i="8" s="1"/>
  <c r="Q404" i="8" s="1"/>
  <c r="R404" i="8" s="1"/>
  <c r="S404" i="8" s="1"/>
  <c r="T404" i="8" s="1"/>
  <c r="U404" i="8" s="1"/>
  <c r="V404" i="8" s="1"/>
  <c r="W404" i="8" s="1"/>
  <c r="X404" i="8" s="1"/>
  <c r="Y404" i="8" s="1"/>
  <c r="Z404" i="8" s="1"/>
  <c r="AA404" i="8" s="1"/>
  <c r="AB404" i="8" s="1"/>
  <c r="AC404" i="8" s="1"/>
  <c r="AD404" i="8" s="1"/>
  <c r="AE404" i="8" s="1"/>
  <c r="D405" i="8" s="1"/>
  <c r="E405" i="8" s="1"/>
  <c r="F405" i="8" s="1"/>
  <c r="G405" i="8" s="1"/>
  <c r="H405" i="8" s="1"/>
  <c r="I405" i="8" s="1"/>
  <c r="J405" i="8" s="1"/>
  <c r="K405" i="8" s="1"/>
  <c r="L405" i="8" s="1"/>
  <c r="M405" i="8" s="1"/>
  <c r="N405" i="8" s="1"/>
  <c r="O405" i="8" s="1"/>
  <c r="P405" i="8" s="1"/>
  <c r="Q405" i="8" s="1"/>
  <c r="R405" i="8" s="1"/>
  <c r="S405" i="8" s="1"/>
  <c r="T405" i="8" s="1"/>
  <c r="U405" i="8" s="1"/>
  <c r="V405" i="8" s="1"/>
  <c r="W405" i="8" s="1"/>
  <c r="X405" i="8" s="1"/>
  <c r="Y405" i="8" s="1"/>
  <c r="Z405" i="8" s="1"/>
  <c r="AA405" i="8" s="1"/>
  <c r="AB405" i="8" s="1"/>
  <c r="AC405" i="8" s="1"/>
  <c r="AD405" i="8" s="1"/>
  <c r="AE405" i="8" s="1"/>
  <c r="D406" i="8" s="1"/>
  <c r="E406" i="8" s="1"/>
  <c r="F406" i="8" s="1"/>
  <c r="G406" i="8" s="1"/>
  <c r="H406" i="8" s="1"/>
  <c r="I406" i="8" s="1"/>
  <c r="J406" i="8" s="1"/>
  <c r="K406" i="8" s="1"/>
  <c r="L406" i="8" s="1"/>
  <c r="M406" i="8" s="1"/>
  <c r="N406" i="8" s="1"/>
  <c r="O406" i="8" s="1"/>
  <c r="P406" i="8" s="1"/>
  <c r="Q406" i="8" s="1"/>
  <c r="R406" i="8" s="1"/>
  <c r="S406" i="8" s="1"/>
  <c r="T406" i="8" s="1"/>
  <c r="U406" i="8" s="1"/>
  <c r="V406" i="8" s="1"/>
  <c r="W406" i="8" s="1"/>
  <c r="X406" i="8" s="1"/>
  <c r="Y406" i="8" s="1"/>
  <c r="Z406" i="8" s="1"/>
  <c r="AA406" i="8" s="1"/>
  <c r="AB406" i="8" s="1"/>
  <c r="AC406" i="8" s="1"/>
  <c r="AD406" i="8" s="1"/>
  <c r="AE406" i="8" s="1"/>
  <c r="D407" i="8" s="1"/>
  <c r="E407" i="8" s="1"/>
  <c r="F407" i="8" s="1"/>
  <c r="G407" i="8" s="1"/>
  <c r="H407" i="8" s="1"/>
  <c r="I407" i="8" s="1"/>
  <c r="J407" i="8" s="1"/>
  <c r="K407" i="8" s="1"/>
  <c r="L407" i="8" s="1"/>
  <c r="M407" i="8" s="1"/>
  <c r="N407" i="8" s="1"/>
  <c r="O407" i="8" s="1"/>
  <c r="P407" i="8" s="1"/>
  <c r="Q407" i="8" s="1"/>
  <c r="R407" i="8" s="1"/>
  <c r="S407" i="8" s="1"/>
  <c r="T407" i="8" s="1"/>
  <c r="U407" i="8" s="1"/>
  <c r="V407" i="8" s="1"/>
  <c r="W407" i="8" s="1"/>
  <c r="X407" i="8" s="1"/>
  <c r="Y407" i="8" s="1"/>
  <c r="Z407" i="8" s="1"/>
  <c r="AA407" i="8" s="1"/>
  <c r="AB407" i="8" s="1"/>
  <c r="AC407" i="8" s="1"/>
  <c r="AD407" i="8" s="1"/>
  <c r="AE407" i="8" s="1"/>
  <c r="D408" i="8" s="1"/>
  <c r="E408" i="8" s="1"/>
  <c r="F408" i="8" s="1"/>
  <c r="G408" i="8" s="1"/>
  <c r="H408" i="8" s="1"/>
  <c r="I408" i="8" s="1"/>
  <c r="J408" i="8" s="1"/>
  <c r="K408" i="8" s="1"/>
  <c r="L408" i="8" s="1"/>
  <c r="M408" i="8" s="1"/>
  <c r="N408" i="8" s="1"/>
  <c r="O408" i="8" s="1"/>
  <c r="P408" i="8" s="1"/>
  <c r="Q408" i="8" s="1"/>
  <c r="R408" i="8" s="1"/>
  <c r="S408" i="8" s="1"/>
  <c r="T408" i="8" s="1"/>
  <c r="U408" i="8" s="1"/>
  <c r="V408" i="8" s="1"/>
  <c r="W408" i="8" s="1"/>
  <c r="X408" i="8" s="1"/>
  <c r="Y408" i="8" s="1"/>
  <c r="Z408" i="8" s="1"/>
  <c r="AA408" i="8" s="1"/>
  <c r="AB408" i="8" s="1"/>
  <c r="AC408" i="8" s="1"/>
  <c r="AD408" i="8" s="1"/>
  <c r="AE408" i="8" s="1"/>
  <c r="B541" i="4"/>
  <c r="C541" i="4"/>
  <c r="D541" i="4"/>
  <c r="K323" i="8" l="1"/>
  <c r="J133" i="9"/>
  <c r="S132" i="9"/>
  <c r="S131" i="9"/>
  <c r="S130" i="9"/>
  <c r="E542" i="4"/>
  <c r="T179" i="9"/>
  <c r="B542" i="4"/>
  <c r="C542" i="4"/>
  <c r="D542" i="4"/>
  <c r="L323" i="8" l="1"/>
  <c r="K133" i="9"/>
  <c r="T132" i="9"/>
  <c r="T130" i="9"/>
  <c r="T131" i="9"/>
  <c r="E543" i="4"/>
  <c r="U179" i="9"/>
  <c r="C543" i="4"/>
  <c r="D543" i="4"/>
  <c r="B543" i="4"/>
  <c r="M323" i="8" l="1"/>
  <c r="L133" i="9"/>
  <c r="U131" i="9"/>
  <c r="U130" i="9"/>
  <c r="U132" i="9"/>
  <c r="E544" i="4"/>
  <c r="V179" i="9"/>
  <c r="D544" i="4"/>
  <c r="B544" i="4"/>
  <c r="C544" i="4"/>
  <c r="N323" i="8" l="1"/>
  <c r="M133" i="9"/>
  <c r="V130" i="9"/>
  <c r="V131" i="9"/>
  <c r="V132" i="9"/>
  <c r="E545" i="4"/>
  <c r="W179" i="9"/>
  <c r="B545" i="4"/>
  <c r="C545" i="4"/>
  <c r="D545" i="4"/>
  <c r="O323" i="8" l="1"/>
  <c r="N133" i="9"/>
  <c r="W131" i="9"/>
  <c r="W132" i="9"/>
  <c r="W130" i="9"/>
  <c r="E546" i="4"/>
  <c r="X179" i="9"/>
  <c r="B546" i="4"/>
  <c r="C546" i="4"/>
  <c r="D546" i="4"/>
  <c r="P323" i="8" l="1"/>
  <c r="O133" i="9"/>
  <c r="X131" i="9"/>
  <c r="X130" i="9"/>
  <c r="X132" i="9"/>
  <c r="E547" i="4"/>
  <c r="Y179" i="9"/>
  <c r="C547" i="4"/>
  <c r="D547" i="4"/>
  <c r="B547" i="4"/>
  <c r="Q323" i="8" l="1"/>
  <c r="P133" i="9"/>
  <c r="Y130" i="9"/>
  <c r="Y132" i="9"/>
  <c r="Y131" i="9"/>
  <c r="E548" i="4"/>
  <c r="Z179" i="9"/>
  <c r="D548" i="4"/>
  <c r="B548" i="4"/>
  <c r="C548" i="4"/>
  <c r="R323" i="8" l="1"/>
  <c r="Q133" i="9"/>
  <c r="Z132" i="9"/>
  <c r="Z130" i="9"/>
  <c r="Z131" i="9"/>
  <c r="E549" i="4"/>
  <c r="AA179" i="9"/>
  <c r="B549" i="4"/>
  <c r="C549" i="4"/>
  <c r="D549" i="4"/>
  <c r="S323" i="8" l="1"/>
  <c r="R133" i="9"/>
  <c r="AA130" i="9"/>
  <c r="AA132" i="9"/>
  <c r="AA131" i="9"/>
  <c r="E550" i="4"/>
  <c r="AB179" i="9"/>
  <c r="B550" i="4"/>
  <c r="C550" i="4"/>
  <c r="D550" i="4"/>
  <c r="T323" i="8" l="1"/>
  <c r="S133" i="9"/>
  <c r="AB130" i="9"/>
  <c r="AB131" i="9"/>
  <c r="AB132" i="9"/>
  <c r="E551" i="4"/>
  <c r="AC179" i="9"/>
  <c r="C551" i="4"/>
  <c r="D551" i="4"/>
  <c r="B551" i="4"/>
  <c r="U323" i="8" l="1"/>
  <c r="T133" i="9"/>
  <c r="AC132" i="9"/>
  <c r="AC131" i="9"/>
  <c r="AC130" i="9"/>
  <c r="E552" i="4"/>
  <c r="AD179" i="9"/>
  <c r="D552" i="4"/>
  <c r="B552" i="4"/>
  <c r="C552" i="4"/>
  <c r="V323" i="8" l="1"/>
  <c r="U133" i="9"/>
  <c r="AD131" i="9"/>
  <c r="AD132" i="9"/>
  <c r="AD130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W323" i="8" l="1"/>
  <c r="V133" i="9"/>
  <c r="E554" i="4"/>
  <c r="B554" i="4"/>
  <c r="C554" i="4"/>
  <c r="D554" i="4"/>
  <c r="X323" i="8" l="1"/>
  <c r="W133" i="9"/>
  <c r="E555" i="4"/>
  <c r="C555" i="4"/>
  <c r="D555" i="4"/>
  <c r="B555" i="4"/>
  <c r="Y323" i="8" l="1"/>
  <c r="X133" i="9"/>
  <c r="E556" i="4"/>
  <c r="D556" i="4"/>
  <c r="B556" i="4"/>
  <c r="C556" i="4"/>
  <c r="Z323" i="8" l="1"/>
  <c r="Y133" i="9"/>
  <c r="E557" i="4"/>
  <c r="B557" i="4"/>
  <c r="C557" i="4"/>
  <c r="D557" i="4"/>
  <c r="AA323" i="8" l="1"/>
  <c r="Z133" i="9"/>
  <c r="E558" i="4"/>
  <c r="B558" i="4"/>
  <c r="C558" i="4"/>
  <c r="D558" i="4"/>
  <c r="AB323" i="8" l="1"/>
  <c r="AA133" i="9"/>
  <c r="E559" i="4"/>
  <c r="C559" i="4"/>
  <c r="D559" i="4"/>
  <c r="B559" i="4"/>
  <c r="AC323" i="8" l="1"/>
  <c r="AB133" i="9"/>
  <c r="E560" i="4"/>
  <c r="D560" i="4"/>
  <c r="B560" i="4"/>
  <c r="C560" i="4"/>
  <c r="AD323" i="8" l="1"/>
  <c r="AC133" i="9"/>
  <c r="E561" i="4"/>
  <c r="B561" i="4"/>
  <c r="C561" i="4"/>
  <c r="D561" i="4"/>
  <c r="AE323" i="8" l="1"/>
  <c r="AD133" i="9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R85" i="8"/>
  <c r="AQ124" i="9"/>
  <c r="AQ129" i="9"/>
  <c r="AR264" i="8"/>
  <c r="AR120" i="8"/>
  <c r="AQ108" i="9"/>
  <c r="AQ102" i="9"/>
  <c r="AR175" i="8"/>
  <c r="AR221" i="8"/>
  <c r="AQ77" i="9"/>
  <c r="AR137" i="8"/>
  <c r="AR43" i="8"/>
  <c r="AR54" i="8"/>
  <c r="AR87" i="8"/>
  <c r="AR130" i="8"/>
  <c r="AQ24" i="9"/>
  <c r="AQ103" i="9"/>
  <c r="AR279" i="8"/>
  <c r="AR90" i="8"/>
  <c r="AR168" i="8"/>
  <c r="AQ62" i="9"/>
  <c r="AR172" i="8"/>
  <c r="AQ87" i="9"/>
  <c r="AR123" i="8"/>
  <c r="AR256" i="8"/>
  <c r="AR165" i="8"/>
  <c r="AQ88" i="9"/>
  <c r="AQ123" i="9"/>
  <c r="AR133" i="8"/>
  <c r="AR114" i="8"/>
  <c r="AR333" i="8"/>
  <c r="AQ50" i="9"/>
  <c r="AR104" i="8"/>
  <c r="AR223" i="8"/>
  <c r="AR218" i="8"/>
  <c r="AR201" i="8"/>
  <c r="AR151" i="8"/>
  <c r="AR162" i="8"/>
  <c r="AQ111" i="9"/>
  <c r="AR284" i="8"/>
  <c r="AQ71" i="9"/>
  <c r="AR257" i="8"/>
  <c r="AR124" i="8"/>
  <c r="AR247" i="8"/>
  <c r="AR156" i="8"/>
  <c r="AR77" i="8"/>
  <c r="AR39" i="8"/>
  <c r="AR95" i="8"/>
  <c r="AR145" i="8"/>
  <c r="AQ115" i="9"/>
  <c r="AQ28" i="9"/>
  <c r="AR312" i="8"/>
  <c r="AR103" i="8"/>
  <c r="AR169" i="8"/>
  <c r="AR110" i="8"/>
  <c r="AR70" i="8"/>
  <c r="AR332" i="8"/>
  <c r="AR281" i="8"/>
  <c r="AQ116" i="9"/>
  <c r="AR38" i="8"/>
  <c r="AR134" i="8"/>
  <c r="AR229" i="8"/>
  <c r="AQ130" i="9"/>
  <c r="AR161" i="8"/>
  <c r="AR308" i="8"/>
  <c r="AQ27" i="9"/>
  <c r="AR96" i="8"/>
  <c r="AR158" i="8"/>
  <c r="AR73" i="8"/>
  <c r="AR246" i="8"/>
  <c r="AQ92" i="9"/>
  <c r="AR290" i="8"/>
  <c r="AR327" i="8"/>
  <c r="AR21" i="8"/>
  <c r="AR125" i="8"/>
  <c r="AQ131" i="9"/>
  <c r="AR89" i="8"/>
  <c r="AR280" i="8"/>
  <c r="AR116" i="8"/>
  <c r="AR225" i="8"/>
  <c r="AR231" i="8"/>
  <c r="AR63" i="8"/>
  <c r="AQ69" i="9"/>
  <c r="AQ56" i="9"/>
  <c r="AR179" i="8"/>
  <c r="AR226" i="8"/>
  <c r="AR285" i="8"/>
  <c r="AR260" i="8"/>
  <c r="AR33" i="8"/>
  <c r="AR20" i="8"/>
  <c r="AR212" i="8"/>
  <c r="AQ26" i="9"/>
  <c r="AQ93" i="9"/>
  <c r="AR142" i="8"/>
  <c r="AR126" i="8"/>
  <c r="AQ22" i="9"/>
  <c r="AR101" i="8"/>
  <c r="AR287" i="8"/>
  <c r="AQ63" i="9"/>
  <c r="AR289" i="8"/>
  <c r="AR46" i="8"/>
  <c r="AQ25" i="9"/>
  <c r="AR334" i="8"/>
  <c r="AR25" i="8"/>
  <c r="AQ98" i="9"/>
  <c r="AQ30" i="9"/>
  <c r="AQ51" i="9"/>
  <c r="AR98" i="8"/>
  <c r="AR255" i="8"/>
  <c r="AQ40" i="9"/>
  <c r="AQ90" i="9"/>
  <c r="AR76" i="8"/>
  <c r="AR31" i="8"/>
  <c r="AR60" i="8"/>
  <c r="AR203" i="8"/>
  <c r="AR99" i="8"/>
  <c r="AR107" i="8"/>
  <c r="AR132" i="8"/>
  <c r="AQ54" i="9"/>
  <c r="AR304" i="8"/>
  <c r="AQ132" i="9"/>
  <c r="AR324" i="8"/>
  <c r="AR227" i="8"/>
  <c r="AR109" i="8"/>
  <c r="AQ96" i="9"/>
  <c r="AR216" i="8"/>
  <c r="AR71" i="8"/>
  <c r="AR80" i="8"/>
  <c r="AQ79" i="9"/>
  <c r="AQ61" i="9"/>
  <c r="AQ119" i="9"/>
  <c r="AQ48" i="9"/>
  <c r="AR105" i="8"/>
  <c r="AR321" i="8"/>
  <c r="AR208" i="8"/>
  <c r="AR78" i="8"/>
  <c r="AR271" i="8"/>
  <c r="AR242" i="8"/>
  <c r="AQ107" i="9"/>
  <c r="AR282" i="8"/>
  <c r="AR61" i="8"/>
  <c r="AR139" i="8"/>
  <c r="AQ80" i="9"/>
  <c r="AR234" i="8"/>
  <c r="AQ53" i="9"/>
  <c r="AR245" i="8"/>
  <c r="AR301" i="8"/>
  <c r="AQ67" i="9"/>
  <c r="AQ34" i="9"/>
  <c r="AQ18" i="9"/>
  <c r="AR178" i="8"/>
  <c r="AR244" i="8"/>
  <c r="AR317" i="8"/>
  <c r="AR204" i="8"/>
  <c r="AQ20" i="9"/>
  <c r="AR323" i="8"/>
  <c r="AR47" i="8"/>
  <c r="AR263" i="8"/>
  <c r="AR188" i="8"/>
  <c r="AR108" i="8"/>
  <c r="AR22" i="8"/>
  <c r="AR299" i="8"/>
  <c r="AR147" i="8"/>
  <c r="AR72" i="8"/>
  <c r="AR49" i="8"/>
  <c r="AR26" i="8"/>
  <c r="AR319" i="8"/>
  <c r="AR186" i="8"/>
  <c r="AR84" i="8"/>
  <c r="AQ49" i="9"/>
  <c r="AR238" i="8"/>
  <c r="AR176" i="8"/>
  <c r="AR217" i="8"/>
  <c r="AQ19" i="9"/>
  <c r="AR326" i="8"/>
  <c r="AR74" i="8"/>
  <c r="AR292" i="8"/>
  <c r="AR51" i="8"/>
  <c r="AQ31" i="9"/>
  <c r="AR50" i="8"/>
  <c r="AR316" i="8"/>
  <c r="AR328" i="8"/>
  <c r="AR19" i="8"/>
  <c r="AR141" i="8"/>
  <c r="AR24" i="8"/>
  <c r="AR81" i="8"/>
  <c r="AR154" i="8"/>
  <c r="AR294" i="8"/>
  <c r="AR220" i="8"/>
  <c r="AR230" i="8"/>
  <c r="AR17" i="8"/>
  <c r="AQ122" i="9"/>
  <c r="AR197" i="8"/>
  <c r="AR56" i="8"/>
  <c r="AQ64" i="9"/>
  <c r="AR318" i="8"/>
  <c r="AR313" i="8"/>
  <c r="AR146" i="8"/>
  <c r="AR111" i="8"/>
  <c r="AR305" i="8"/>
  <c r="AR237" i="8"/>
  <c r="AR325" i="8"/>
  <c r="AR119" i="8"/>
  <c r="AQ101" i="9"/>
  <c r="AR36" i="8"/>
  <c r="AR276" i="8"/>
  <c r="AR40" i="8"/>
  <c r="AQ72" i="9"/>
  <c r="AR67" i="8"/>
  <c r="AR100" i="8"/>
  <c r="AQ125" i="9"/>
  <c r="AR118" i="8"/>
  <c r="AQ117" i="9"/>
  <c r="AQ66" i="9"/>
  <c r="AR152" i="8"/>
  <c r="AQ134" i="9"/>
  <c r="AR200" i="8"/>
  <c r="AR173" i="8"/>
  <c r="AR93" i="8"/>
  <c r="AR160" i="8"/>
  <c r="AQ127" i="9"/>
  <c r="AQ55" i="9"/>
  <c r="AR88" i="8"/>
  <c r="AR268" i="8"/>
  <c r="AR94" i="8"/>
  <c r="AQ136" i="9"/>
  <c r="AQ59" i="9"/>
  <c r="AR170" i="8"/>
  <c r="AQ109" i="9"/>
  <c r="AR215" i="8"/>
  <c r="AR129" i="8"/>
  <c r="AR240" i="8"/>
  <c r="AR258" i="8"/>
  <c r="AR250" i="8"/>
  <c r="AQ68" i="9"/>
  <c r="AR68" i="8"/>
  <c r="AQ43" i="9"/>
  <c r="AR274" i="8"/>
  <c r="AQ70" i="9"/>
  <c r="AR183" i="8"/>
  <c r="AR193" i="8"/>
  <c r="AQ105" i="9"/>
  <c r="AR298" i="8"/>
  <c r="AQ106" i="9"/>
  <c r="AR82" i="8"/>
  <c r="AR295" i="8"/>
  <c r="AR157" i="8"/>
  <c r="AQ33" i="9"/>
  <c r="AR187" i="8"/>
  <c r="AR307" i="8"/>
  <c r="AQ104" i="9"/>
  <c r="AQ113" i="9"/>
  <c r="AR127" i="8"/>
  <c r="AR207" i="8"/>
  <c r="AR232" i="8"/>
  <c r="AQ23" i="9"/>
  <c r="AQ36" i="9"/>
  <c r="AQ110" i="9"/>
  <c r="AQ82" i="9"/>
  <c r="AR148" i="8"/>
  <c r="AR235" i="8"/>
  <c r="AR64" i="8"/>
  <c r="AR191" i="8"/>
  <c r="AR92" i="8"/>
  <c r="AR291" i="8"/>
  <c r="AQ121" i="9"/>
  <c r="AR322" i="8"/>
  <c r="AQ75" i="9"/>
  <c r="AQ65" i="9"/>
  <c r="AQ32" i="9"/>
  <c r="AR171" i="8"/>
  <c r="AR253" i="8"/>
  <c r="AQ39" i="9"/>
  <c r="AQ120" i="9"/>
  <c r="AR128" i="8"/>
  <c r="AR303" i="8"/>
  <c r="AR18" i="8"/>
  <c r="AR222" i="8"/>
  <c r="AR228" i="8"/>
  <c r="AR315" i="8"/>
  <c r="AR320" i="8"/>
  <c r="AR241" i="8"/>
  <c r="AR65" i="8"/>
  <c r="AR135" i="8"/>
  <c r="AQ86" i="9"/>
  <c r="AR58" i="8"/>
  <c r="AR69" i="8"/>
  <c r="AR112" i="8"/>
  <c r="AR48" i="8"/>
  <c r="AR57" i="8"/>
  <c r="AQ112" i="9"/>
  <c r="AR155" i="8"/>
  <c r="AR52" i="8"/>
  <c r="AQ128" i="9"/>
  <c r="AR121" i="8"/>
  <c r="AR306" i="8"/>
  <c r="AR243" i="8"/>
  <c r="AR309" i="8"/>
  <c r="AR37" i="8"/>
  <c r="AQ42" i="9"/>
  <c r="AR259" i="8"/>
  <c r="AR106" i="8"/>
  <c r="AR66" i="8"/>
  <c r="AR254" i="8"/>
  <c r="AR32" i="8"/>
  <c r="AR153" i="8"/>
  <c r="AR42" i="8"/>
  <c r="AR269" i="8"/>
  <c r="AR266" i="8"/>
  <c r="AQ76" i="9"/>
  <c r="AR149" i="8"/>
  <c r="AR270" i="8"/>
  <c r="AR198" i="8"/>
  <c r="AR53" i="8"/>
  <c r="AR117" i="8"/>
  <c r="AQ21" i="9"/>
  <c r="AR296" i="8"/>
  <c r="AR166" i="8"/>
  <c r="AQ95" i="9"/>
  <c r="AR164" i="8"/>
  <c r="AR210" i="8"/>
  <c r="AR300" i="8"/>
  <c r="AR283" i="8"/>
  <c r="AR213" i="8"/>
  <c r="AR138" i="8"/>
  <c r="AQ114" i="9"/>
  <c r="AR302" i="8"/>
  <c r="AR23" i="8"/>
  <c r="AR59" i="8"/>
  <c r="AR163" i="8"/>
  <c r="AR261" i="8"/>
  <c r="AR262" i="8"/>
  <c r="AR278" i="8"/>
  <c r="AR219" i="8"/>
  <c r="AR272" i="8"/>
  <c r="AR167" i="8"/>
  <c r="AQ52" i="9"/>
  <c r="AR75" i="8"/>
  <c r="AR140" i="8"/>
  <c r="AR83" i="8"/>
  <c r="AQ35" i="9"/>
  <c r="AQ126" i="9"/>
  <c r="AQ38" i="9"/>
  <c r="AR335" i="8"/>
  <c r="AQ17" i="9"/>
  <c r="AR190" i="8"/>
  <c r="AR55" i="8"/>
  <c r="AR35" i="8"/>
  <c r="AR196" i="8"/>
  <c r="AR233" i="8"/>
  <c r="AR44" i="8"/>
  <c r="AR311" i="8"/>
  <c r="AR199" i="8"/>
  <c r="AQ118" i="9"/>
  <c r="AR131" i="8"/>
  <c r="AR224" i="8"/>
  <c r="AR236" i="8"/>
  <c r="AR174" i="8"/>
  <c r="AR195" i="8"/>
  <c r="AQ78" i="9"/>
  <c r="AQ91" i="9"/>
  <c r="AQ99" i="9"/>
  <c r="AR330" i="8"/>
  <c r="AR143" i="8"/>
  <c r="AR214" i="8"/>
  <c r="AR97" i="8"/>
  <c r="AQ44" i="9"/>
  <c r="AR30" i="8"/>
  <c r="AR211" i="8"/>
  <c r="AR249" i="8"/>
  <c r="AR185" i="8"/>
  <c r="AR310" i="8"/>
  <c r="AR297" i="8"/>
  <c r="AR27" i="8"/>
  <c r="AR267" i="8"/>
  <c r="AR184" i="8"/>
  <c r="AQ41" i="9"/>
  <c r="AR194" i="8"/>
  <c r="AR248" i="8"/>
  <c r="AR189" i="8"/>
  <c r="AR34" i="8"/>
  <c r="AR144" i="8"/>
  <c r="AR62" i="8"/>
  <c r="AQ84" i="9"/>
  <c r="AR273" i="8"/>
  <c r="AR159" i="8"/>
  <c r="AR286" i="8"/>
  <c r="AQ74" i="9"/>
  <c r="AR29" i="8"/>
  <c r="AQ29" i="9"/>
  <c r="AQ83" i="9"/>
  <c r="AR136" i="8"/>
  <c r="AR181" i="8"/>
  <c r="AR115" i="8"/>
  <c r="AQ85" i="9"/>
  <c r="AR275" i="8"/>
  <c r="AR331" i="8"/>
  <c r="AR251" i="8"/>
  <c r="AR91" i="8"/>
  <c r="AR293" i="8"/>
  <c r="AR329" i="8"/>
  <c r="AR265" i="8"/>
  <c r="AR206" i="8"/>
  <c r="AR239" i="8"/>
  <c r="AQ97" i="9"/>
  <c r="AR102" i="8"/>
  <c r="AQ100" i="9"/>
  <c r="AQ73" i="9"/>
  <c r="AR28" i="8"/>
  <c r="AR86" i="8"/>
  <c r="AR45" i="8"/>
  <c r="AR192" i="8"/>
  <c r="AR122" i="8"/>
  <c r="AR182" i="8"/>
  <c r="AR202" i="8"/>
  <c r="AQ57" i="9"/>
  <c r="AQ47" i="9"/>
  <c r="AR180" i="8"/>
  <c r="AQ58" i="9"/>
  <c r="AR209" i="8"/>
  <c r="AQ45" i="9"/>
  <c r="AQ133" i="9"/>
  <c r="AR79" i="8"/>
  <c r="AQ135" i="9"/>
  <c r="AR288" i="8"/>
  <c r="AQ60" i="9"/>
  <c r="AR314" i="8"/>
  <c r="AR205" i="8"/>
  <c r="AR277" i="8"/>
  <c r="AQ37" i="9"/>
  <c r="AQ89" i="9"/>
  <c r="AQ81" i="9"/>
  <c r="AR113" i="8"/>
  <c r="AQ94" i="9"/>
  <c r="AR150" i="8"/>
  <c r="AR177" i="8"/>
  <c r="AR252" i="8"/>
  <c r="AR41" i="8"/>
  <c r="AQ46" i="9"/>
  <c r="E81" i="8"/>
  <c r="E80" i="8"/>
  <c r="G80" i="8"/>
  <c r="F80" i="8"/>
  <c r="G81" i="8"/>
  <c r="F81" i="8"/>
  <c r="H81" i="8"/>
  <c r="I81" i="8"/>
  <c r="H80" i="8"/>
  <c r="K81" i="8"/>
  <c r="J81" i="8"/>
  <c r="J80" i="8"/>
  <c r="L80" i="8"/>
  <c r="K80" i="8"/>
  <c r="L81" i="8"/>
  <c r="I80" i="8"/>
  <c r="M81" i="8"/>
  <c r="M80" i="8"/>
  <c r="N80" i="8"/>
  <c r="N81" i="8"/>
  <c r="O81" i="8"/>
  <c r="P80" i="8"/>
  <c r="P81" i="8"/>
  <c r="D40" i="9"/>
  <c r="R80" i="8"/>
  <c r="O80" i="8"/>
  <c r="S80" i="8"/>
  <c r="Q80" i="8"/>
  <c r="E41" i="9"/>
  <c r="D41" i="9"/>
  <c r="Q81" i="8"/>
  <c r="R81" i="8"/>
  <c r="E40" i="9"/>
  <c r="U80" i="8"/>
  <c r="G41" i="9"/>
  <c r="F40" i="9"/>
  <c r="F41" i="9"/>
  <c r="T80" i="8"/>
  <c r="U81" i="8"/>
  <c r="T81" i="8"/>
  <c r="H40" i="9"/>
  <c r="S81" i="8"/>
  <c r="H41" i="9"/>
  <c r="G40" i="9"/>
  <c r="J41" i="9"/>
  <c r="V80" i="8"/>
  <c r="V81" i="8"/>
  <c r="W80" i="8"/>
  <c r="I41" i="9"/>
  <c r="I40" i="9"/>
  <c r="W81" i="8"/>
  <c r="X80" i="8"/>
  <c r="J40" i="9"/>
  <c r="K40" i="9"/>
  <c r="X81" i="8"/>
  <c r="L41" i="9"/>
  <c r="Y81" i="8"/>
  <c r="L40" i="9"/>
  <c r="Z81" i="8"/>
  <c r="K41" i="9"/>
  <c r="M40" i="9"/>
  <c r="M41" i="9"/>
  <c r="Y80" i="8"/>
  <c r="AA81" i="8"/>
  <c r="AA80" i="8"/>
  <c r="N40" i="9"/>
  <c r="Z80" i="8"/>
  <c r="AB80" i="8"/>
  <c r="N41" i="9"/>
  <c r="P40" i="9"/>
  <c r="O41" i="9"/>
  <c r="AD80" i="8"/>
  <c r="AB81" i="8"/>
  <c r="Q40" i="9"/>
  <c r="P41" i="9"/>
  <c r="AC81" i="8"/>
  <c r="AC80" i="8"/>
  <c r="R41" i="9"/>
  <c r="O40" i="9"/>
  <c r="AE80" i="8"/>
  <c r="R40" i="9"/>
  <c r="S41" i="9"/>
  <c r="AE81" i="8"/>
  <c r="Q41" i="9"/>
  <c r="AD81" i="8"/>
  <c r="E97" i="8"/>
  <c r="T41" i="9"/>
  <c r="T40" i="9"/>
  <c r="E96" i="8"/>
  <c r="S40" i="9"/>
  <c r="U40" i="9"/>
  <c r="G96" i="8"/>
  <c r="V40" i="9"/>
  <c r="U41" i="9"/>
  <c r="F96" i="8"/>
  <c r="V41" i="9"/>
  <c r="F97" i="8"/>
  <c r="G97" i="8"/>
  <c r="J97" i="8"/>
  <c r="H96" i="8"/>
  <c r="J96" i="8"/>
  <c r="K97" i="8"/>
  <c r="X41" i="9"/>
  <c r="W40" i="9"/>
  <c r="X40" i="9"/>
  <c r="H97" i="8"/>
  <c r="I97" i="8"/>
  <c r="Y40" i="9"/>
  <c r="W41" i="9"/>
  <c r="I96" i="8"/>
  <c r="Y41" i="9"/>
  <c r="K96" i="8"/>
  <c r="AB40" i="9"/>
  <c r="AB41" i="9"/>
  <c r="M97" i="8"/>
  <c r="L96" i="8"/>
  <c r="Z40" i="9"/>
  <c r="Z41" i="9"/>
  <c r="L97" i="8"/>
  <c r="AA40" i="9"/>
  <c r="M96" i="8"/>
  <c r="AC40" i="9"/>
  <c r="N97" i="8"/>
  <c r="O97" i="8"/>
  <c r="AA41" i="9"/>
  <c r="O96" i="8"/>
  <c r="AC41" i="9"/>
  <c r="P97" i="8"/>
  <c r="P96" i="8"/>
  <c r="Q96" i="8"/>
  <c r="AD40" i="9"/>
  <c r="N96" i="8"/>
  <c r="D46" i="9"/>
  <c r="S96" i="8"/>
  <c r="Q97" i="8"/>
  <c r="D47" i="9"/>
  <c r="AD41" i="9"/>
  <c r="E46" i="9"/>
  <c r="E47" i="9"/>
  <c r="R97" i="8"/>
  <c r="F46" i="9"/>
  <c r="T97" i="8"/>
  <c r="R96" i="8"/>
  <c r="T96" i="8"/>
  <c r="H46" i="9"/>
  <c r="G47" i="9"/>
  <c r="G46" i="9"/>
  <c r="F47" i="9"/>
  <c r="V96" i="8"/>
  <c r="S97" i="8"/>
  <c r="H47" i="9"/>
  <c r="U96" i="8"/>
  <c r="I47" i="9"/>
  <c r="I46" i="9"/>
  <c r="U97" i="8"/>
  <c r="W96" i="8"/>
  <c r="J47" i="9"/>
  <c r="W97" i="8"/>
  <c r="V97" i="8"/>
  <c r="L47" i="9"/>
  <c r="K46" i="9"/>
  <c r="J46" i="9"/>
  <c r="K47" i="9"/>
  <c r="AA96" i="8"/>
  <c r="X96" i="8"/>
  <c r="Y96" i="8"/>
  <c r="Y97" i="8"/>
  <c r="L46" i="9"/>
  <c r="M47" i="9"/>
  <c r="AA97" i="8"/>
  <c r="X97" i="8"/>
  <c r="M46" i="9"/>
  <c r="O46" i="9"/>
  <c r="O47" i="9"/>
  <c r="N47" i="9"/>
  <c r="Z96" i="8"/>
  <c r="Z97" i="8"/>
  <c r="AB97" i="8"/>
  <c r="AD97" i="8"/>
  <c r="P46" i="9"/>
  <c r="N46" i="9"/>
  <c r="Q47" i="9"/>
  <c r="AB96" i="8"/>
  <c r="AC96" i="8"/>
  <c r="Q46" i="9"/>
  <c r="P47" i="9"/>
  <c r="AE96" i="8"/>
  <c r="AC97" i="8"/>
  <c r="R47" i="9"/>
  <c r="AE97" i="8"/>
  <c r="R46" i="9"/>
  <c r="AD96" i="8"/>
  <c r="S46" i="9"/>
  <c r="E112" i="8"/>
  <c r="T46" i="9"/>
  <c r="T47" i="9"/>
  <c r="E113" i="8"/>
  <c r="U46" i="9"/>
  <c r="G112" i="8"/>
  <c r="V46" i="9"/>
  <c r="S47" i="9"/>
  <c r="V47" i="9"/>
  <c r="G113" i="8"/>
  <c r="F112" i="8"/>
  <c r="U47" i="9"/>
  <c r="F113" i="8"/>
  <c r="H113" i="8"/>
  <c r="H112" i="8"/>
  <c r="W46" i="9"/>
  <c r="W47" i="9"/>
  <c r="X46" i="9"/>
  <c r="X47" i="9"/>
  <c r="I112" i="8"/>
  <c r="Y46" i="9"/>
  <c r="I113" i="8"/>
  <c r="Z46" i="9"/>
  <c r="Y47" i="9"/>
  <c r="J112" i="8"/>
  <c r="J113" i="8"/>
  <c r="AC47" i="9"/>
  <c r="M113" i="8"/>
  <c r="L112" i="8"/>
  <c r="AB47" i="9"/>
  <c r="L113" i="8"/>
  <c r="K112" i="8"/>
  <c r="Z47" i="9"/>
  <c r="AA47" i="9"/>
  <c r="AA46" i="9"/>
  <c r="N112" i="8"/>
  <c r="M112" i="8"/>
  <c r="K113" i="8"/>
  <c r="AD47" i="9"/>
  <c r="N113" i="8"/>
  <c r="AB46" i="9"/>
  <c r="O112" i="8"/>
  <c r="O113" i="8"/>
  <c r="AC46" i="9"/>
  <c r="AD46" i="9"/>
  <c r="D52" i="9"/>
  <c r="Q113" i="8"/>
  <c r="D53" i="9"/>
  <c r="P113" i="8"/>
  <c r="E52" i="9"/>
  <c r="R112" i="8"/>
  <c r="G52" i="9"/>
  <c r="P112" i="8"/>
  <c r="E53" i="9"/>
  <c r="Q112" i="8"/>
  <c r="R113" i="8"/>
  <c r="T112" i="8"/>
  <c r="S112" i="8"/>
  <c r="J53" i="9"/>
  <c r="F52" i="9"/>
  <c r="T113" i="8"/>
  <c r="U113" i="8"/>
  <c r="S113" i="8"/>
  <c r="W113" i="8"/>
  <c r="G53" i="9"/>
  <c r="F53" i="9"/>
  <c r="U112" i="8"/>
  <c r="V112" i="8"/>
  <c r="H52" i="9"/>
  <c r="J52" i="9"/>
  <c r="H53" i="9"/>
  <c r="I53" i="9"/>
  <c r="V113" i="8"/>
  <c r="W112" i="8"/>
  <c r="I52" i="9"/>
  <c r="X113" i="8"/>
  <c r="X112" i="8"/>
  <c r="L52" i="9"/>
  <c r="N52" i="9"/>
  <c r="Z112" i="8"/>
  <c r="Z113" i="8"/>
  <c r="Y112" i="8"/>
  <c r="L53" i="9"/>
  <c r="K53" i="9"/>
  <c r="AA112" i="8"/>
  <c r="M53" i="9"/>
  <c r="K52" i="9"/>
  <c r="Y113" i="8"/>
  <c r="AB112" i="8"/>
  <c r="AB113" i="8"/>
  <c r="AA113" i="8"/>
  <c r="O53" i="9"/>
  <c r="N53" i="9"/>
  <c r="Q52" i="9"/>
  <c r="AD112" i="8"/>
  <c r="AC112" i="8"/>
  <c r="M52" i="9"/>
  <c r="AC113" i="8"/>
  <c r="P52" i="9"/>
  <c r="P53" i="9"/>
  <c r="AE112" i="8"/>
  <c r="O52" i="9"/>
  <c r="R52" i="9"/>
  <c r="AD113" i="8"/>
  <c r="Q53" i="9"/>
  <c r="AE113" i="8"/>
  <c r="E129" i="8"/>
  <c r="E128" i="8"/>
  <c r="T52" i="9"/>
  <c r="R53" i="9"/>
  <c r="S52" i="9"/>
  <c r="V52" i="9"/>
  <c r="S53" i="9"/>
  <c r="U52" i="9"/>
  <c r="T53" i="9"/>
  <c r="H129" i="8"/>
  <c r="V53" i="9"/>
  <c r="F128" i="8"/>
  <c r="F129" i="8"/>
  <c r="G129" i="8"/>
  <c r="U53" i="9"/>
  <c r="G128" i="8"/>
  <c r="W52" i="9"/>
  <c r="W53" i="9"/>
  <c r="I129" i="8"/>
  <c r="I128" i="8"/>
  <c r="H128" i="8"/>
  <c r="X52" i="9"/>
  <c r="J129" i="8"/>
  <c r="K128" i="8"/>
  <c r="X53" i="9"/>
  <c r="L128" i="8"/>
  <c r="Y52" i="9"/>
  <c r="J128" i="8"/>
  <c r="AC53" i="9"/>
  <c r="Z52" i="9"/>
  <c r="Z53" i="9"/>
  <c r="AA53" i="9"/>
  <c r="L129" i="8"/>
  <c r="AB53" i="9"/>
  <c r="AA52" i="9"/>
  <c r="Y53" i="9"/>
  <c r="M129" i="8"/>
  <c r="M128" i="8"/>
  <c r="K129" i="8"/>
  <c r="AC52" i="9"/>
  <c r="AB52" i="9"/>
  <c r="O129" i="8"/>
  <c r="N128" i="8"/>
  <c r="N129" i="8"/>
  <c r="O128" i="8"/>
  <c r="AD52" i="9"/>
  <c r="P128" i="8"/>
  <c r="AD53" i="9"/>
  <c r="Q128" i="8"/>
  <c r="D58" i="9"/>
  <c r="P129" i="8"/>
  <c r="D59" i="9"/>
  <c r="Q129" i="8"/>
  <c r="R129" i="8"/>
  <c r="E59" i="9"/>
  <c r="S129" i="8"/>
  <c r="F59" i="9"/>
  <c r="G58" i="9"/>
  <c r="G59" i="9"/>
  <c r="E58" i="9"/>
  <c r="T128" i="8"/>
  <c r="R128" i="8"/>
  <c r="S128" i="8"/>
  <c r="T129" i="8"/>
  <c r="H59" i="9"/>
  <c r="V129" i="8"/>
  <c r="H58" i="9"/>
  <c r="F58" i="9"/>
  <c r="W128" i="8"/>
  <c r="I59" i="9"/>
  <c r="X128" i="8"/>
  <c r="U129" i="8"/>
  <c r="I58" i="9"/>
  <c r="U128" i="8"/>
  <c r="W129" i="8"/>
  <c r="V128" i="8"/>
  <c r="J59" i="9"/>
  <c r="K58" i="9"/>
  <c r="K59" i="9"/>
  <c r="Z128" i="8"/>
  <c r="X129" i="8"/>
  <c r="Y128" i="8"/>
  <c r="Y129" i="8"/>
  <c r="J58" i="9"/>
  <c r="L58" i="9"/>
  <c r="AB129" i="8"/>
  <c r="L59" i="9"/>
  <c r="O59" i="9"/>
  <c r="Z129" i="8"/>
  <c r="N59" i="9"/>
  <c r="M59" i="9"/>
  <c r="N58" i="9"/>
  <c r="M58" i="9"/>
  <c r="P59" i="9"/>
  <c r="O58" i="9"/>
  <c r="AA128" i="8"/>
  <c r="AA129" i="8"/>
  <c r="Q58" i="9"/>
  <c r="P58" i="9"/>
  <c r="AC129" i="8"/>
  <c r="AB128" i="8"/>
  <c r="AC128" i="8"/>
  <c r="AE129" i="8"/>
  <c r="AD128" i="8"/>
  <c r="AD129" i="8"/>
  <c r="Q59" i="9"/>
  <c r="R58" i="9"/>
  <c r="U59" i="9"/>
  <c r="S59" i="9"/>
  <c r="R59" i="9"/>
  <c r="AE128" i="8"/>
  <c r="G144" i="8"/>
  <c r="T59" i="9"/>
  <c r="S58" i="9"/>
  <c r="F144" i="8"/>
  <c r="T58" i="9"/>
  <c r="V59" i="9"/>
  <c r="W59" i="9"/>
  <c r="I144" i="8"/>
  <c r="H145" i="8"/>
  <c r="U58" i="9"/>
  <c r="F145" i="8"/>
  <c r="E144" i="8"/>
  <c r="J144" i="8"/>
  <c r="H144" i="8"/>
  <c r="W58" i="9"/>
  <c r="V58" i="9"/>
  <c r="E145" i="8"/>
  <c r="X58" i="9"/>
  <c r="G145" i="8"/>
  <c r="I145" i="8"/>
  <c r="J145" i="8"/>
  <c r="Y59" i="9"/>
  <c r="Y58" i="9"/>
  <c r="K144" i="8"/>
  <c r="X59" i="9"/>
  <c r="K145" i="8"/>
  <c r="L145" i="8"/>
  <c r="AA59" i="9"/>
  <c r="Z58" i="9"/>
  <c r="L144" i="8"/>
  <c r="Z59" i="9"/>
  <c r="AA58" i="9"/>
  <c r="AB58" i="9"/>
  <c r="M144" i="8"/>
  <c r="M145" i="8"/>
  <c r="N145" i="8"/>
  <c r="AC58" i="9"/>
  <c r="O144" i="8"/>
  <c r="AB59" i="9"/>
  <c r="AC59" i="9"/>
  <c r="N144" i="8"/>
  <c r="AD59" i="9"/>
  <c r="O145" i="8"/>
  <c r="AD58" i="9"/>
  <c r="Q145" i="8"/>
  <c r="D64" i="9"/>
  <c r="P144" i="8"/>
  <c r="P145" i="8"/>
  <c r="D65" i="9"/>
  <c r="Q144" i="8"/>
  <c r="S145" i="8"/>
  <c r="E65" i="9"/>
  <c r="R144" i="8"/>
  <c r="S144" i="8"/>
  <c r="R145" i="8"/>
  <c r="G65" i="9"/>
  <c r="E64" i="9"/>
  <c r="F65" i="9"/>
  <c r="H65" i="9"/>
  <c r="T144" i="8"/>
  <c r="V145" i="8"/>
  <c r="H64" i="9"/>
  <c r="F64" i="9"/>
  <c r="G64" i="9"/>
  <c r="V144" i="8"/>
  <c r="T145" i="8"/>
  <c r="U144" i="8"/>
  <c r="I65" i="9"/>
  <c r="U145" i="8"/>
  <c r="K65" i="9"/>
  <c r="J64" i="9"/>
  <c r="I64" i="9"/>
  <c r="W144" i="8"/>
  <c r="L65" i="9"/>
  <c r="K64" i="9"/>
  <c r="X145" i="8"/>
  <c r="J65" i="9"/>
  <c r="Y144" i="8"/>
  <c r="W145" i="8"/>
  <c r="X144" i="8"/>
  <c r="M64" i="9"/>
  <c r="Z144" i="8"/>
  <c r="AA144" i="8"/>
  <c r="L64" i="9"/>
  <c r="Y145" i="8"/>
  <c r="M65" i="9"/>
  <c r="O64" i="9"/>
  <c r="AA145" i="8"/>
  <c r="N65" i="9"/>
  <c r="Z145" i="8"/>
  <c r="P64" i="9"/>
  <c r="AB145" i="8"/>
  <c r="Q65" i="9"/>
  <c r="AB144" i="8"/>
  <c r="N64" i="9"/>
  <c r="O65" i="9"/>
  <c r="P65" i="9"/>
  <c r="R65" i="9"/>
  <c r="AE144" i="8"/>
  <c r="AD145" i="8"/>
  <c r="AD144" i="8"/>
  <c r="AE145" i="8"/>
  <c r="AC144" i="8"/>
  <c r="Q64" i="9"/>
  <c r="AC145" i="8"/>
  <c r="S64" i="9"/>
  <c r="S65" i="9"/>
  <c r="F161" i="8"/>
  <c r="E161" i="8"/>
  <c r="E160" i="8"/>
  <c r="R64" i="9"/>
  <c r="T64" i="9"/>
  <c r="F160" i="8"/>
  <c r="T65" i="9"/>
  <c r="U64" i="9"/>
  <c r="V65" i="9"/>
  <c r="H161" i="8"/>
  <c r="V64" i="9"/>
  <c r="X64" i="9"/>
  <c r="U65" i="9"/>
  <c r="G160" i="8"/>
  <c r="H160" i="8"/>
  <c r="W64" i="9"/>
  <c r="Y65" i="9"/>
  <c r="I160" i="8"/>
  <c r="G161" i="8"/>
  <c r="W65" i="9"/>
  <c r="I161" i="8"/>
  <c r="Y64" i="9"/>
  <c r="X65" i="9"/>
  <c r="J161" i="8"/>
  <c r="Z64" i="9"/>
  <c r="L160" i="8"/>
  <c r="AA65" i="9"/>
  <c r="J160" i="8"/>
  <c r="K160" i="8"/>
  <c r="Z65" i="9"/>
  <c r="AA64" i="9"/>
  <c r="AB64" i="9"/>
  <c r="M161" i="8"/>
  <c r="L161" i="8"/>
  <c r="AB65" i="9"/>
  <c r="M160" i="8"/>
  <c r="K161" i="8"/>
  <c r="AC65" i="9"/>
  <c r="N160" i="8"/>
  <c r="N161" i="8"/>
  <c r="AD65" i="9"/>
  <c r="AD64" i="9"/>
  <c r="AC64" i="9"/>
  <c r="O161" i="8"/>
  <c r="O160" i="8"/>
  <c r="R160" i="8"/>
  <c r="E70" i="9"/>
  <c r="P161" i="8"/>
  <c r="P160" i="8"/>
  <c r="Q160" i="8"/>
  <c r="E71" i="9"/>
  <c r="D70" i="9"/>
  <c r="F71" i="9"/>
  <c r="S161" i="8"/>
  <c r="D71" i="9"/>
  <c r="R161" i="8"/>
  <c r="U160" i="8"/>
  <c r="S160" i="8"/>
  <c r="Q161" i="8"/>
  <c r="T161" i="8"/>
  <c r="G71" i="9"/>
  <c r="V160" i="8"/>
  <c r="I70" i="9"/>
  <c r="F70" i="9"/>
  <c r="T160" i="8"/>
  <c r="H71" i="9"/>
  <c r="X160" i="8"/>
  <c r="U161" i="8"/>
  <c r="H70" i="9"/>
  <c r="J70" i="9"/>
  <c r="G70" i="9"/>
  <c r="I71" i="9"/>
  <c r="W161" i="8"/>
  <c r="W160" i="8"/>
  <c r="V161" i="8"/>
  <c r="J71" i="9"/>
  <c r="Y161" i="8"/>
  <c r="K70" i="9"/>
  <c r="M71" i="9"/>
  <c r="Z160" i="8"/>
  <c r="Y160" i="8"/>
  <c r="X161" i="8"/>
  <c r="K71" i="9"/>
  <c r="L70" i="9"/>
  <c r="AA160" i="8"/>
  <c r="M70" i="9"/>
  <c r="O70" i="9"/>
  <c r="AB161" i="8"/>
  <c r="AA161" i="8"/>
  <c r="Z161" i="8"/>
  <c r="L71" i="9"/>
  <c r="N71" i="9"/>
  <c r="P70" i="9"/>
  <c r="N70" i="9"/>
  <c r="O71" i="9"/>
  <c r="AD161" i="8"/>
  <c r="AC161" i="8"/>
  <c r="AB160" i="8"/>
  <c r="AC160" i="8"/>
  <c r="P71" i="9"/>
  <c r="R71" i="9"/>
  <c r="R70" i="9"/>
  <c r="Q71" i="9"/>
  <c r="T71" i="9"/>
  <c r="S70" i="9"/>
  <c r="S71" i="9"/>
  <c r="AD160" i="8"/>
  <c r="Q70" i="9"/>
  <c r="AE160" i="8"/>
  <c r="AE161" i="8"/>
  <c r="T70" i="9"/>
  <c r="F176" i="8"/>
  <c r="E176" i="8"/>
  <c r="F177" i="8"/>
  <c r="E177" i="8"/>
  <c r="U70" i="9"/>
  <c r="U71" i="9"/>
  <c r="G176" i="8"/>
  <c r="G177" i="8"/>
  <c r="W71" i="9"/>
  <c r="H176" i="8"/>
  <c r="H177" i="8"/>
  <c r="V71" i="9"/>
  <c r="I177" i="8"/>
  <c r="V70" i="9"/>
  <c r="W70" i="9"/>
  <c r="X71" i="9"/>
  <c r="J177" i="8"/>
  <c r="X70" i="9"/>
  <c r="I176" i="8"/>
  <c r="Y71" i="9"/>
  <c r="J176" i="8"/>
  <c r="Z70" i="9"/>
  <c r="K176" i="8"/>
  <c r="L177" i="8"/>
  <c r="L176" i="8"/>
  <c r="K177" i="8"/>
  <c r="N177" i="8"/>
  <c r="Y70" i="9"/>
  <c r="Z71" i="9"/>
  <c r="AA70" i="9"/>
  <c r="M177" i="8"/>
  <c r="AB71" i="9"/>
  <c r="M176" i="8"/>
  <c r="N176" i="8"/>
  <c r="O176" i="8"/>
  <c r="AC71" i="9"/>
  <c r="AB70" i="9"/>
  <c r="AA71" i="9"/>
  <c r="P176" i="8"/>
  <c r="P177" i="8"/>
  <c r="AD71" i="9"/>
  <c r="AD70" i="9"/>
  <c r="O177" i="8"/>
  <c r="AC70" i="9"/>
  <c r="E77" i="9"/>
  <c r="D77" i="9"/>
  <c r="S176" i="8"/>
  <c r="D76" i="9"/>
  <c r="F77" i="9"/>
  <c r="Q177" i="8"/>
  <c r="Q176" i="8"/>
  <c r="T177" i="8"/>
  <c r="R176" i="8"/>
  <c r="T176" i="8"/>
  <c r="R177" i="8"/>
  <c r="E76" i="9"/>
  <c r="F76" i="9"/>
  <c r="H77" i="9"/>
  <c r="G77" i="9"/>
  <c r="G76" i="9"/>
  <c r="S177" i="8"/>
  <c r="J77" i="9"/>
  <c r="H76" i="9"/>
  <c r="U176" i="8"/>
  <c r="U177" i="8"/>
  <c r="J76" i="9"/>
  <c r="W177" i="8"/>
  <c r="K77" i="9"/>
  <c r="I76" i="9"/>
  <c r="X177" i="8"/>
  <c r="V176" i="8"/>
  <c r="V177" i="8"/>
  <c r="K76" i="9"/>
  <c r="L76" i="9"/>
  <c r="W176" i="8"/>
  <c r="L77" i="9"/>
  <c r="I77" i="9"/>
  <c r="Y177" i="8"/>
  <c r="X176" i="8"/>
  <c r="Y176" i="8"/>
  <c r="M77" i="9"/>
  <c r="Z176" i="8"/>
  <c r="M76" i="9"/>
  <c r="Z177" i="8"/>
  <c r="AB177" i="8"/>
  <c r="O76" i="9"/>
  <c r="AB176" i="8"/>
  <c r="AA177" i="8"/>
  <c r="AC177" i="8"/>
  <c r="N76" i="9"/>
  <c r="O77" i="9"/>
  <c r="Q76" i="9"/>
  <c r="N77" i="9"/>
  <c r="AA176" i="8"/>
  <c r="P76" i="9"/>
  <c r="AD176" i="8"/>
  <c r="P77" i="9"/>
  <c r="R76" i="9"/>
  <c r="R77" i="9"/>
  <c r="Q77" i="9"/>
  <c r="AD177" i="8"/>
  <c r="E193" i="8"/>
  <c r="AE176" i="8"/>
  <c r="AC176" i="8"/>
  <c r="T77" i="9"/>
  <c r="S77" i="9"/>
  <c r="S76" i="9"/>
  <c r="E192" i="8"/>
  <c r="AE177" i="8"/>
  <c r="F193" i="8"/>
  <c r="T76" i="9"/>
  <c r="U76" i="9"/>
  <c r="V76" i="9"/>
  <c r="V77" i="9"/>
  <c r="U77" i="9"/>
  <c r="F192" i="8"/>
  <c r="G192" i="8"/>
  <c r="I193" i="8"/>
  <c r="G193" i="8"/>
  <c r="W77" i="9"/>
  <c r="W76" i="9"/>
  <c r="H192" i="8"/>
  <c r="X76" i="9"/>
  <c r="I192" i="8"/>
  <c r="H193" i="8"/>
  <c r="Y77" i="9"/>
  <c r="Y76" i="9"/>
  <c r="J192" i="8"/>
  <c r="Z77" i="9"/>
  <c r="AA76" i="9"/>
  <c r="X77" i="9"/>
  <c r="J193" i="8"/>
  <c r="K193" i="8"/>
  <c r="K192" i="8"/>
  <c r="Z76" i="9"/>
  <c r="AA77" i="9"/>
  <c r="M193" i="8"/>
  <c r="N193" i="8"/>
  <c r="L193" i="8"/>
  <c r="M192" i="8"/>
  <c r="L192" i="8"/>
  <c r="AB77" i="9"/>
  <c r="AC76" i="9"/>
  <c r="N192" i="8"/>
  <c r="O192" i="8"/>
  <c r="AD77" i="9"/>
  <c r="AD76" i="9"/>
  <c r="P193" i="8"/>
  <c r="AC77" i="9"/>
  <c r="Q193" i="8"/>
  <c r="O193" i="8"/>
  <c r="D82" i="9"/>
  <c r="P192" i="8"/>
  <c r="D83" i="9"/>
  <c r="Q192" i="8"/>
  <c r="AB76" i="9"/>
  <c r="E83" i="9"/>
  <c r="R192" i="8"/>
  <c r="E82" i="9"/>
  <c r="S193" i="8"/>
  <c r="R193" i="8"/>
  <c r="S192" i="8"/>
  <c r="T192" i="8"/>
  <c r="G83" i="9"/>
  <c r="F83" i="9"/>
  <c r="I83" i="9"/>
  <c r="T193" i="8"/>
  <c r="V193" i="8"/>
  <c r="H83" i="9"/>
  <c r="U193" i="8"/>
  <c r="I82" i="9"/>
  <c r="U192" i="8"/>
  <c r="G82" i="9"/>
  <c r="H82" i="9"/>
  <c r="F82" i="9"/>
  <c r="W192" i="8"/>
  <c r="J83" i="9"/>
  <c r="V192" i="8"/>
  <c r="J82" i="9"/>
  <c r="W193" i="8"/>
  <c r="L82" i="9"/>
  <c r="K82" i="9"/>
  <c r="K83" i="9"/>
  <c r="Y193" i="8"/>
  <c r="L83" i="9"/>
  <c r="X193" i="8"/>
  <c r="Y192" i="8"/>
  <c r="X192" i="8"/>
  <c r="AA193" i="8"/>
  <c r="Z193" i="8"/>
  <c r="Z192" i="8"/>
  <c r="M82" i="9"/>
  <c r="P83" i="9"/>
  <c r="M83" i="9"/>
  <c r="AB193" i="8"/>
  <c r="AB192" i="8"/>
  <c r="O83" i="9"/>
  <c r="N82" i="9"/>
  <c r="N83" i="9"/>
  <c r="AA192" i="8"/>
  <c r="O82" i="9"/>
  <c r="Q83" i="9"/>
  <c r="R82" i="9"/>
  <c r="P82" i="9"/>
  <c r="AC193" i="8"/>
  <c r="AC192" i="8"/>
  <c r="AD193" i="8"/>
  <c r="AD192" i="8"/>
  <c r="Q82" i="9"/>
  <c r="R83" i="9"/>
  <c r="S83" i="9"/>
  <c r="AE192" i="8"/>
  <c r="S82" i="9"/>
  <c r="E209" i="8"/>
  <c r="T83" i="9"/>
  <c r="E208" i="8"/>
  <c r="G208" i="8"/>
  <c r="T82" i="9"/>
  <c r="V82" i="9"/>
  <c r="AE193" i="8"/>
  <c r="G209" i="8"/>
  <c r="U83" i="9"/>
  <c r="F208" i="8"/>
  <c r="U82" i="9"/>
  <c r="V83" i="9"/>
  <c r="F209" i="8"/>
  <c r="W82" i="9"/>
  <c r="W83" i="9"/>
  <c r="I208" i="8"/>
  <c r="X82" i="9"/>
  <c r="H208" i="8"/>
  <c r="J209" i="8"/>
  <c r="X83" i="9"/>
  <c r="I209" i="8"/>
  <c r="H209" i="8"/>
  <c r="Y82" i="9"/>
  <c r="Y83" i="9"/>
  <c r="Z82" i="9"/>
  <c r="J208" i="8"/>
  <c r="K209" i="8"/>
  <c r="Z83" i="9"/>
  <c r="AB83" i="9"/>
  <c r="M209" i="8"/>
  <c r="L208" i="8"/>
  <c r="AB82" i="9"/>
  <c r="K208" i="8"/>
  <c r="AA83" i="9"/>
  <c r="L209" i="8"/>
  <c r="AA82" i="9"/>
  <c r="M208" i="8"/>
  <c r="N208" i="8"/>
  <c r="AC83" i="9"/>
  <c r="AC82" i="9"/>
  <c r="N209" i="8"/>
  <c r="O208" i="8"/>
  <c r="P208" i="8"/>
  <c r="Q208" i="8"/>
  <c r="P209" i="8"/>
  <c r="Q209" i="8"/>
  <c r="AD82" i="9"/>
  <c r="AD83" i="9"/>
  <c r="O209" i="8"/>
  <c r="R209" i="8"/>
  <c r="D88" i="9"/>
  <c r="E89" i="9"/>
  <c r="E88" i="9"/>
  <c r="T209" i="8"/>
  <c r="S209" i="8"/>
  <c r="D89" i="9"/>
  <c r="F89" i="9"/>
  <c r="R208" i="8"/>
  <c r="G88" i="9"/>
  <c r="S208" i="8"/>
  <c r="F88" i="9"/>
  <c r="T208" i="8"/>
  <c r="G89" i="9"/>
  <c r="I89" i="9"/>
  <c r="H88" i="9"/>
  <c r="U209" i="8"/>
  <c r="H89" i="9"/>
  <c r="X209" i="8"/>
  <c r="U208" i="8"/>
  <c r="V208" i="8"/>
  <c r="W209" i="8"/>
  <c r="W208" i="8"/>
  <c r="J89" i="9"/>
  <c r="L88" i="9"/>
  <c r="V209" i="8"/>
  <c r="K89" i="9"/>
  <c r="K88" i="9"/>
  <c r="L89" i="9"/>
  <c r="I88" i="9"/>
  <c r="M89" i="9"/>
  <c r="X208" i="8"/>
  <c r="J88" i="9"/>
  <c r="Y209" i="8"/>
  <c r="Y208" i="8"/>
  <c r="N89" i="9"/>
  <c r="Z209" i="8"/>
  <c r="O89" i="9"/>
  <c r="Z208" i="8"/>
  <c r="AA209" i="8"/>
  <c r="O88" i="9"/>
  <c r="AA208" i="8"/>
  <c r="M88" i="9"/>
  <c r="AB208" i="8"/>
  <c r="N88" i="9"/>
  <c r="AB209" i="8"/>
  <c r="AC209" i="8"/>
  <c r="AD208" i="8"/>
  <c r="P89" i="9"/>
  <c r="P88" i="9"/>
  <c r="Q88" i="9"/>
  <c r="R88" i="9"/>
  <c r="R89" i="9"/>
  <c r="AC208" i="8"/>
  <c r="AD209" i="8"/>
  <c r="Q89" i="9"/>
  <c r="AE208" i="8"/>
  <c r="AE209" i="8"/>
  <c r="T89" i="9"/>
  <c r="E225" i="8"/>
  <c r="E224" i="8"/>
  <c r="U88" i="9"/>
  <c r="S88" i="9"/>
  <c r="T88" i="9"/>
  <c r="S89" i="9"/>
  <c r="U89" i="9"/>
  <c r="W89" i="9"/>
  <c r="F225" i="8"/>
  <c r="G224" i="8"/>
  <c r="F224" i="8"/>
  <c r="X89" i="9"/>
  <c r="H225" i="8"/>
  <c r="V88" i="9"/>
  <c r="V89" i="9"/>
  <c r="G225" i="8"/>
  <c r="H224" i="8"/>
  <c r="I224" i="8"/>
  <c r="W88" i="9"/>
  <c r="I225" i="8"/>
  <c r="X88" i="9"/>
  <c r="Z89" i="9"/>
  <c r="K224" i="8"/>
  <c r="AA88" i="9"/>
  <c r="Y88" i="9"/>
  <c r="J224" i="8"/>
  <c r="J225" i="8"/>
  <c r="Y89" i="9"/>
  <c r="K225" i="8"/>
  <c r="AB89" i="9"/>
  <c r="Z88" i="9"/>
  <c r="N224" i="8"/>
  <c r="AA89" i="9"/>
  <c r="L224" i="8"/>
  <c r="M224" i="8"/>
  <c r="AB88" i="9"/>
  <c r="M225" i="8"/>
  <c r="L225" i="8"/>
  <c r="AC88" i="9"/>
  <c r="N225" i="8"/>
  <c r="O225" i="8"/>
  <c r="P225" i="8"/>
  <c r="AD88" i="9"/>
  <c r="P224" i="8"/>
  <c r="E95" i="9"/>
  <c r="AD89" i="9"/>
  <c r="AC89" i="9"/>
  <c r="D95" i="9"/>
  <c r="D94" i="9"/>
  <c r="O224" i="8"/>
  <c r="Q225" i="8"/>
  <c r="R224" i="8"/>
  <c r="Q224" i="8"/>
  <c r="F95" i="9"/>
  <c r="E94" i="9"/>
  <c r="S225" i="8"/>
  <c r="F94" i="9"/>
  <c r="G94" i="9"/>
  <c r="R225" i="8"/>
  <c r="S224" i="8"/>
  <c r="T224" i="8"/>
  <c r="G95" i="9"/>
  <c r="U225" i="8"/>
  <c r="V225" i="8"/>
  <c r="T225" i="8"/>
  <c r="I94" i="9"/>
  <c r="W225" i="8"/>
  <c r="H95" i="9"/>
  <c r="H94" i="9"/>
  <c r="J95" i="9"/>
  <c r="W224" i="8"/>
  <c r="U224" i="8"/>
  <c r="X225" i="8"/>
  <c r="J94" i="9"/>
  <c r="Y225" i="8"/>
  <c r="L95" i="9"/>
  <c r="K94" i="9"/>
  <c r="K95" i="9"/>
  <c r="I95" i="9"/>
  <c r="Y224" i="8"/>
  <c r="X224" i="8"/>
  <c r="V224" i="8"/>
  <c r="L94" i="9"/>
  <c r="M95" i="9"/>
  <c r="M94" i="9"/>
  <c r="Z224" i="8"/>
  <c r="Z225" i="8"/>
  <c r="N95" i="9"/>
  <c r="O94" i="9"/>
  <c r="AA225" i="8"/>
  <c r="O95" i="9"/>
  <c r="AB225" i="8"/>
  <c r="N94" i="9"/>
  <c r="AB224" i="8"/>
  <c r="AA224" i="8"/>
  <c r="AD225" i="8"/>
  <c r="Q94" i="9"/>
  <c r="AD224" i="8"/>
  <c r="P94" i="9"/>
  <c r="AC224" i="8"/>
  <c r="P95" i="9"/>
  <c r="AC225" i="8"/>
  <c r="R95" i="9"/>
  <c r="Q95" i="9"/>
  <c r="AE225" i="8"/>
  <c r="R94" i="9"/>
  <c r="AE224" i="8"/>
  <c r="T94" i="9"/>
  <c r="T95" i="9"/>
  <c r="S94" i="9"/>
  <c r="E240" i="8"/>
  <c r="F240" i="8"/>
  <c r="E241" i="8"/>
  <c r="S95" i="9"/>
  <c r="U95" i="9"/>
  <c r="F241" i="8"/>
  <c r="H240" i="8"/>
  <c r="U94" i="9"/>
  <c r="G240" i="8"/>
  <c r="W95" i="9"/>
  <c r="V94" i="9"/>
  <c r="I240" i="8"/>
  <c r="V95" i="9"/>
  <c r="I241" i="8"/>
  <c r="X94" i="9"/>
  <c r="G241" i="8"/>
  <c r="J240" i="8"/>
  <c r="W94" i="9"/>
  <c r="Y94" i="9"/>
  <c r="X95" i="9"/>
  <c r="K240" i="8"/>
  <c r="H241" i="8"/>
  <c r="Z94" i="9"/>
  <c r="Z95" i="9"/>
  <c r="Y95" i="9"/>
  <c r="J241" i="8"/>
  <c r="K241" i="8"/>
  <c r="AB95" i="9"/>
  <c r="AA94" i="9"/>
  <c r="AA95" i="9"/>
  <c r="L240" i="8"/>
  <c r="AC95" i="9"/>
  <c r="AC94" i="9"/>
  <c r="L241" i="8"/>
  <c r="M240" i="8"/>
  <c r="N241" i="8"/>
  <c r="M241" i="8"/>
  <c r="AB94" i="9"/>
  <c r="AD94" i="9"/>
  <c r="AD95" i="9"/>
  <c r="O240" i="8"/>
  <c r="P240" i="8"/>
  <c r="P241" i="8"/>
  <c r="N240" i="8"/>
  <c r="D101" i="9"/>
  <c r="O241" i="8"/>
  <c r="Q240" i="8"/>
  <c r="R241" i="8"/>
  <c r="Q241" i="8"/>
  <c r="E101" i="9"/>
  <c r="D100" i="9"/>
  <c r="F101" i="9"/>
  <c r="F100" i="9"/>
  <c r="R240" i="8"/>
  <c r="E100" i="9"/>
  <c r="G101" i="9"/>
  <c r="T240" i="8"/>
  <c r="T241" i="8"/>
  <c r="I101" i="9"/>
  <c r="G100" i="9"/>
  <c r="U241" i="8"/>
  <c r="S240" i="8"/>
  <c r="I100" i="9"/>
  <c r="H100" i="9"/>
  <c r="U240" i="8"/>
  <c r="S241" i="8"/>
  <c r="V241" i="8"/>
  <c r="H101" i="9"/>
  <c r="W241" i="8"/>
  <c r="W240" i="8"/>
  <c r="J100" i="9"/>
  <c r="V240" i="8"/>
  <c r="J101" i="9"/>
  <c r="L100" i="9"/>
  <c r="K101" i="9"/>
  <c r="X240" i="8"/>
  <c r="L101" i="9"/>
  <c r="X241" i="8"/>
  <c r="K100" i="9"/>
  <c r="Y240" i="8"/>
  <c r="Y241" i="8"/>
  <c r="AB241" i="8"/>
  <c r="M101" i="9"/>
  <c r="AA241" i="8"/>
  <c r="M100" i="9"/>
  <c r="Z241" i="8"/>
  <c r="N101" i="9"/>
  <c r="AB240" i="8"/>
  <c r="N100" i="9"/>
  <c r="AA240" i="8"/>
  <c r="AC241" i="8"/>
  <c r="Z240" i="8"/>
  <c r="O101" i="9"/>
  <c r="AE241" i="8"/>
  <c r="Q101" i="9"/>
  <c r="P100" i="9"/>
  <c r="R101" i="9"/>
  <c r="R100" i="9"/>
  <c r="O100" i="9"/>
  <c r="AD240" i="8"/>
  <c r="Q100" i="9"/>
  <c r="AD241" i="8"/>
  <c r="AC240" i="8"/>
  <c r="P101" i="9"/>
  <c r="S101" i="9"/>
  <c r="S100" i="9"/>
  <c r="AE240" i="8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AN12" i="8"/>
  <c r="D243" i="8"/>
  <c r="D242" i="8"/>
  <c r="D241" i="8"/>
  <c r="E242" i="8"/>
  <c r="D240" i="8"/>
  <c r="E243" i="8"/>
  <c r="F243" i="8"/>
  <c r="F242" i="8"/>
  <c r="I243" i="8"/>
  <c r="G242" i="8"/>
  <c r="H242" i="8"/>
  <c r="G243" i="8"/>
  <c r="H243" i="8"/>
  <c r="J243" i="8"/>
  <c r="J242" i="8"/>
  <c r="I242" i="8"/>
  <c r="K242" i="8"/>
  <c r="K243" i="8"/>
  <c r="L242" i="8"/>
  <c r="L243" i="8"/>
  <c r="N242" i="8"/>
  <c r="N243" i="8"/>
  <c r="M242" i="8"/>
  <c r="O243" i="8"/>
  <c r="P242" i="8"/>
  <c r="M243" i="8"/>
  <c r="P243" i="8"/>
  <c r="Q242" i="8"/>
  <c r="O242" i="8"/>
  <c r="Q243" i="8"/>
  <c r="R242" i="8"/>
  <c r="S243" i="8"/>
  <c r="R243" i="8"/>
  <c r="T242" i="8"/>
  <c r="S242" i="8"/>
  <c r="T243" i="8"/>
  <c r="U243" i="8"/>
  <c r="U242" i="8"/>
  <c r="W242" i="8"/>
  <c r="V242" i="8"/>
  <c r="V243" i="8"/>
  <c r="W243" i="8"/>
  <c r="X243" i="8"/>
  <c r="X242" i="8"/>
  <c r="AB242" i="8"/>
  <c r="Y243" i="8"/>
  <c r="Z243" i="8"/>
  <c r="Z242" i="8"/>
  <c r="Y242" i="8"/>
  <c r="AA243" i="8"/>
  <c r="AB243" i="8"/>
  <c r="AA242" i="8"/>
  <c r="AC242" i="8"/>
  <c r="AD243" i="8"/>
  <c r="AC243" i="8"/>
  <c r="AE243" i="8"/>
  <c r="AD242" i="8"/>
  <c r="AE242" i="8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<sst xmlns="http://schemas.openxmlformats.org/spreadsheetml/2006/main" count="1904" uniqueCount="141">
  <si>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</si>
  <si>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</si>
  <si>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</si>
  <si>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</si>
  <si>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</si>
  <si>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</si>
  <si>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</si>
  <si>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</si>
  <si>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</si>
  <si>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</si>
  <si>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</si>
  <si>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</si>
  <si>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</si>
  <si>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</si>
  <si>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</si>
  <si>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</si>
  <si>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</si>
  <si>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</si>
  <si>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</si>
  <si>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</si>
  <si>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</si>
  <si>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</si>
  <si>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</si>
  <si>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</si>
  <si>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</si>
  <si>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</si>
  <si>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</si>
  <si>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</si>
  <si>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</si>
  <si>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</si>
  <si>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</si>
  <si>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</si>
  <si>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</si>
  <si>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</si>
  <si>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</si>
  <si>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</si>
  <si>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</si>
  <si>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</si>
  <si>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</si>
  <si>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</si>
  <si>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</si>
  <si>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</si>
  <si>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</si>
  <si>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</si>
  <si>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</si>
  <si>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</si>
  <si>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</si>
  <si>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</si>
  <si>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</si>
  <si>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</si>
  <si>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</si>
  <si>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</si>
  <si>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</si>
  <si>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</si>
  <si>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</si>
  <si>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</si>
  <si>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</si>
  <si>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</si>
  <si>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</si>
  <si>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</si>
  <si>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</si>
  <si>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</si>
  <si>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</si>
  <si>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</si>
  <si>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</si>
  <si>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</si>
  <si>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</si>
  <si>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</si>
  <si>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</si>
  <si>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</si>
  <si>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</si>
  <si>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</si>
  <si>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</si>
  <si>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</si>
  <si>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</si>
  <si>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</si>
  <si>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</si>
  <si>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</si>
  <si>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</si>
  <si>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</si>
  <si>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</si>
  <si>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</si>
  <si>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</si>
  <si>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</si>
  <si>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</si>
  <si>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</si>
  <si>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</si>
  <si>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</si>
  <si>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</si>
  <si>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</si>
  <si>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</si>
  <si>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</si>
  <si>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</si>
  <si>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</si>
  <si>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</si>
  <si>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</si>
  <si>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</si>
  <si>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</si>
  <si>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</si>
  <si>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</si>
  <si>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</si>
  <si>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</si>
  <si>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</si>
  <si>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</si>
  <si>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</si>
  <si>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</si>
  <si>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</si>
  <si>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</si>
  <si>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</si>
  <si>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</si>
  <si>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</si>
  <si>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</si>
  <si>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</si>
  <si>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</si>
  <si>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</si>
  <si>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</si>
  <si>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</si>
  <si>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</si>
  <si>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月単位の休日確保</t>
    <rPh sb="0" eb="1">
      <t>ツキ</t>
    </rPh>
    <rPh sb="1" eb="3">
      <t>タンイ</t>
    </rPh>
    <rPh sb="4" eb="6">
      <t>キュウジツ</t>
    </rPh>
    <rPh sb="6" eb="8">
      <t>カクホ</t>
    </rPh>
    <phoneticPr fontId="1"/>
  </si>
  <si>
    <t>通期の休日確保</t>
    <rPh sb="0" eb="2">
      <t>ツウキ</t>
    </rPh>
    <rPh sb="3" eb="5">
      <t>キュウジツ</t>
    </rPh>
    <rPh sb="5" eb="7">
      <t>カクホ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</si>
  <si>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</si>
  <si>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</si>
  <si>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</si>
  <si>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</si>
  <si>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</si>
  <si>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</si>
  <si>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</si>
  <si>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</si>
  <si>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</si>
  <si>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</si>
  <si>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</si>
  <si>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</si>
  <si>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様式１</t>
    <rPh sb="0" eb="2">
      <t>ヨウシキ</t>
    </rPh>
    <phoneticPr fontId="1"/>
  </si>
  <si>
    <t>※原則、計画の欄は記入不要</t>
    <rPh sb="1" eb="3">
      <t>ゲンソク</t>
    </rPh>
    <rPh sb="4" eb="6">
      <t>ケイカク</t>
    </rPh>
    <rPh sb="7" eb="8">
      <t>ラン</t>
    </rPh>
    <rPh sb="9" eb="11">
      <t>キニュウ</t>
    </rPh>
    <rPh sb="11" eb="13">
      <t>フヨウ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</si>
  <si>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</si>
  <si>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</si>
  <si>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工事完了日：</t>
    <rPh sb="0" eb="2">
      <t>コウジ</t>
    </rPh>
    <rPh sb="2" eb="5">
      <t>カンリョウビ</t>
    </rPh>
    <phoneticPr fontId="1"/>
  </si>
  <si>
    <t>　</t>
    <phoneticPr fontId="1"/>
  </si>
  <si>
    <t>休日取得計画表の作成（例）</t>
    <rPh sb="0" eb="4">
      <t>キュウジツシュトク</t>
    </rPh>
    <rPh sb="4" eb="7">
      <t>ケイカクヒョウ</t>
    </rPh>
    <rPh sb="8" eb="10">
      <t>サクセイ</t>
    </rPh>
    <rPh sb="11" eb="12">
      <t>レイ</t>
    </rPh>
    <phoneticPr fontId="1"/>
  </si>
  <si>
    <t>休日取得計画表（週休２日・現場閉所）</t>
    <rPh sb="0" eb="4">
      <t>キュウジツシュトク</t>
    </rPh>
    <rPh sb="4" eb="6">
      <t>ケイカク</t>
    </rPh>
    <rPh sb="6" eb="7">
      <t>ヒョウ</t>
    </rPh>
    <rPh sb="8" eb="10">
      <t>シュウキュウ</t>
    </rPh>
    <rPh sb="11" eb="12">
      <t>ニチ</t>
    </rPh>
    <rPh sb="13" eb="17">
      <t>ゲンバヘイショ</t>
    </rPh>
    <phoneticPr fontId="1"/>
  </si>
  <si>
    <t>休日取得計画表（週休２日交替制）</t>
    <rPh sb="0" eb="7">
      <t>キュウジツシュトクケイカクヒョウ</t>
    </rPh>
    <rPh sb="8" eb="10">
      <t>シュウキュウ</t>
    </rPh>
    <rPh sb="11" eb="12">
      <t>ニチ</t>
    </rPh>
    <rPh sb="12" eb="15">
      <t>コウタイセイ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</si>
</sst>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Fill="1" applyBorder="1" applyAlignment="1">
      <alignment vertical="center" shrinkToFit="1"/>
    </xf>
    <xf numFmtId="14" fontId="11" fillId="0" borderId="0" xfId="0" applyNumberFormat="1" applyFont="1" applyFill="1" applyBorder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Fill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Fill="1" applyAlignment="1">
      <alignment vertical="center" textRotation="255" shrinkToFit="1"/>
    </xf>
    <xf numFmtId="176" fontId="11" fillId="0" borderId="0" xfId="0" applyNumberFormat="1" applyFont="1" applyFill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Fill="1" applyBorder="1" applyAlignment="1">
      <alignment vertical="center" shrinkToFit="1"/>
    </xf>
    <xf numFmtId="176" fontId="11" fillId="0" borderId="24" xfId="0" applyNumberFormat="1" applyFont="1" applyFill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shrinkToFit="1"/>
    </xf>
    <xf numFmtId="14" fontId="22" fillId="0" borderId="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0" xfId="0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41" xfId="0" applyFont="1" applyFill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right" vertical="center" shrinkToFi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Border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Border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Border="1" applyAlignment="1">
      <alignment horizontal="center" vertical="center" wrapText="1" shrinkToFit="1"/>
    </xf>
    <xf numFmtId="0" fontId="17" fillId="9" borderId="0" xfId="0" applyFont="1" applyFill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8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vertical="center" shrinkToFit="1"/>
    </xf>
    <xf numFmtId="0" fontId="17" fillId="0" borderId="38" xfId="0" applyFont="1" applyFill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27" fillId="0" borderId="31" xfId="0" applyFont="1" applyFill="1" applyBorder="1" applyAlignment="1">
      <alignment wrapText="1" shrinkToFit="1"/>
    </xf>
    <xf numFmtId="0" fontId="27" fillId="0" borderId="18" xfId="0" applyFont="1" applyFill="1" applyBorder="1" applyAlignment="1">
      <alignment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center" vertical="center" wrapText="1" shrinkToFit="1"/>
    </xf>
    <xf numFmtId="0" fontId="27" fillId="0" borderId="38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Fill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vertical="center" wrapText="1" shrinkToFit="1"/>
    </xf>
    <xf numFmtId="0" fontId="20" fillId="4" borderId="0" xfId="0" applyFont="1" applyFill="1" applyBorder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 applyAlignment="1">
      <alignment vertical="center"/>
    </xf>
    <xf numFmtId="0" fontId="13" fillId="0" borderId="58" xfId="0" applyFont="1" applyFill="1" applyBorder="1" applyAlignment="1" applyProtection="1">
      <alignment horizontal="center" vertical="center" shrinkToFit="1"/>
      <protection locked="0"/>
    </xf>
    <xf numFmtId="0" fontId="13" fillId="0" borderId="60" xfId="0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13" fillId="0" borderId="65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Fill="1" applyBorder="1" applyAlignment="1" applyProtection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textRotation="255" shrinkToFit="1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68" xfId="0" applyFont="1" applyFill="1" applyBorder="1" applyAlignment="1" applyProtection="1">
      <alignment horizontal="center" vertical="center" shrinkToFit="1"/>
      <protection locked="0"/>
    </xf>
    <xf numFmtId="0" fontId="13" fillId="0" borderId="63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14" fontId="11" fillId="0" borderId="22" xfId="0" applyNumberFormat="1" applyFont="1" applyFill="1" applyBorder="1" applyAlignment="1">
      <alignment horizontal="center" vertical="center" shrinkToFit="1"/>
    </xf>
    <xf numFmtId="14" fontId="11" fillId="0" borderId="23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Border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0" fontId="14" fillId="12" borderId="1" xfId="0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114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0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6" fillId="10" borderId="15" xfId="0" applyFont="1" applyFill="1" applyBorder="1" applyAlignment="1">
      <alignment horizontal="center" vertical="center" shrinkToFit="1"/>
    </xf>
    <xf numFmtId="0" fontId="16" fillId="10" borderId="51" xfId="0" applyFont="1" applyFill="1" applyBorder="1" applyAlignment="1">
      <alignment horizontal="center" vertical="center" shrinkToFit="1"/>
    </xf>
    <xf numFmtId="0" fontId="16" fillId="10" borderId="20" xfId="0" applyFont="1" applyFill="1" applyBorder="1" applyAlignment="1">
      <alignment horizontal="center" vertical="center" shrinkToFit="1"/>
    </xf>
    <xf numFmtId="0" fontId="16" fillId="10" borderId="109" xfId="0" applyFont="1" applyFill="1" applyBorder="1" applyAlignment="1">
      <alignment horizontal="center" vertical="center" shrinkToFit="1"/>
    </xf>
    <xf numFmtId="0" fontId="16" fillId="10" borderId="0" xfId="0" applyFont="1" applyFill="1" applyBorder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3" xfId="0" applyFont="1" applyBorder="1" applyAlignment="1">
      <alignment horizontal="center" vertical="center" textRotation="255" shrinkToFit="1"/>
    </xf>
    <xf numFmtId="178" fontId="13" fillId="0" borderId="92" xfId="2" applyNumberFormat="1" applyFont="1" applyBorder="1" applyAlignment="1">
      <alignment horizontal="center" vertical="center" shrinkToFit="1"/>
    </xf>
    <xf numFmtId="178" fontId="13" fillId="0" borderId="93" xfId="2" applyNumberFormat="1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textRotation="255" shrinkToFit="1"/>
    </xf>
    <xf numFmtId="0" fontId="26" fillId="0" borderId="50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 shrinkToFit="1"/>
    </xf>
    <xf numFmtId="0" fontId="26" fillId="0" borderId="51" xfId="0" applyFont="1" applyFill="1" applyBorder="1" applyAlignment="1">
      <alignment horizontal="center" vertical="center" wrapText="1" shrinkToFit="1"/>
    </xf>
    <xf numFmtId="0" fontId="26" fillId="0" borderId="33" xfId="0" applyFont="1" applyFill="1" applyBorder="1" applyAlignment="1">
      <alignment horizontal="center" vertical="center" wrapText="1" shrinkToFit="1"/>
    </xf>
    <xf numFmtId="0" fontId="26" fillId="0" borderId="30" xfId="0" applyFont="1" applyFill="1" applyBorder="1" applyAlignment="1">
      <alignment horizontal="center" vertical="center" wrapText="1" shrinkToFit="1"/>
    </xf>
    <xf numFmtId="0" fontId="26" fillId="0" borderId="28" xfId="0" applyFont="1" applyFill="1" applyBorder="1" applyAlignment="1">
      <alignment horizontal="center" vertical="center" wrapText="1" shrinkToFit="1"/>
    </xf>
    <xf numFmtId="0" fontId="26" fillId="0" borderId="114" xfId="0" applyFont="1" applyFill="1" applyBorder="1" applyAlignment="1">
      <alignment horizontal="center" vertical="center" wrapText="1" shrinkToFit="1"/>
    </xf>
    <xf numFmtId="0" fontId="26" fillId="0" borderId="20" xfId="0" applyFont="1" applyFill="1" applyBorder="1" applyAlignment="1">
      <alignment horizontal="center" vertical="center" wrapText="1" shrinkToFit="1"/>
    </xf>
    <xf numFmtId="0" fontId="26" fillId="0" borderId="109" xfId="0" applyFont="1" applyFill="1" applyBorder="1" applyAlignment="1">
      <alignment horizontal="center" vertical="center" wrapText="1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15" xfId="0" applyFont="1" applyFill="1" applyBorder="1" applyAlignment="1">
      <alignment horizontal="center" vertical="center" shrinkToFit="1"/>
    </xf>
    <xf numFmtId="0" fontId="15" fillId="0" borderId="7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15" xfId="0" applyFont="1" applyFill="1" applyBorder="1" applyAlignment="1">
      <alignment horizontal="center" vertical="center" shrinkToFit="1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15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1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15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15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11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116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22" xfId="0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8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10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112" xfId="0" applyFont="1" applyBorder="1" applyAlignment="1">
      <alignment horizontal="center" vertical="center" textRotation="255" shrinkToFit="1"/>
    </xf>
    <xf numFmtId="0" fontId="13" fillId="0" borderId="113" xfId="0" applyFont="1" applyBorder="1" applyAlignment="1">
      <alignment horizontal="center" vertical="center" textRotation="255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textRotation="255" shrinkToFit="1"/>
    </xf>
    <xf numFmtId="178" fontId="13" fillId="0" borderId="105" xfId="2" applyNumberFormat="1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textRotation="255" shrinkToFit="1"/>
    </xf>
    <xf numFmtId="0" fontId="13" fillId="0" borderId="111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178" fontId="13" fillId="0" borderId="88" xfId="2" applyNumberFormat="1" applyFont="1" applyBorder="1" applyAlignment="1">
      <alignment horizontal="center" vertical="center" shrinkToFit="1"/>
    </xf>
    <xf numFmtId="178" fontId="13" fillId="0" borderId="89" xfId="2" applyNumberFormat="1" applyFont="1" applyBorder="1" applyAlignment="1">
      <alignment horizontal="center" vertical="center" shrinkToFit="1"/>
    </xf>
    <xf numFmtId="178" fontId="13" fillId="0" borderId="103" xfId="2" applyNumberFormat="1" applyFont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24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8" xfId="0" applyFont="1" applyBorder="1" applyAlignment="1">
      <alignment horizontal="center" vertical="center" textRotation="255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178" fontId="27" fillId="0" borderId="5" xfId="2" applyNumberFormat="1" applyFont="1" applyFill="1" applyBorder="1" applyAlignment="1">
      <alignment horizontal="center" shrinkToFit="1"/>
    </xf>
    <xf numFmtId="178" fontId="27" fillId="0" borderId="55" xfId="2" applyNumberFormat="1" applyFont="1" applyFill="1" applyBorder="1" applyAlignment="1">
      <alignment horizontal="center" shrinkToFit="1"/>
    </xf>
    <xf numFmtId="178" fontId="27" fillId="0" borderId="2" xfId="2" applyNumberFormat="1" applyFont="1" applyFill="1" applyBorder="1" applyAlignment="1">
      <alignment horizontal="center" shrinkToFit="1"/>
    </xf>
    <xf numFmtId="178" fontId="27" fillId="0" borderId="47" xfId="2" applyNumberFormat="1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wrapText="1" shrinkToFit="1"/>
    </xf>
    <xf numFmtId="0" fontId="23" fillId="0" borderId="77" xfId="0" applyFont="1" applyFill="1" applyBorder="1" applyAlignment="1">
      <alignment horizontal="center" vertical="center" shrinkToFit="1"/>
    </xf>
    <xf numFmtId="0" fontId="23" fillId="0" borderId="78" xfId="0" applyFont="1" applyFill="1" applyBorder="1" applyAlignment="1">
      <alignment horizontal="center" vertical="center" shrinkToFit="1"/>
    </xf>
    <xf numFmtId="0" fontId="26" fillId="0" borderId="75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center" vertical="center" shrinkToFi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0" xfId="0" applyFont="1" applyFill="1" applyBorder="1" applyAlignment="1">
      <alignment horizontal="center" vertical="center" shrinkToFit="1"/>
    </xf>
    <xf numFmtId="180" fontId="24" fillId="0" borderId="60" xfId="0" applyNumberFormat="1" applyFont="1" applyFill="1" applyBorder="1" applyAlignment="1">
      <alignment horizontal="center" vertical="center" shrinkToFit="1"/>
    </xf>
    <xf numFmtId="180" fontId="27" fillId="0" borderId="60" xfId="0" applyNumberFormat="1" applyFont="1" applyFill="1" applyBorder="1" applyAlignment="1">
      <alignment horizontal="center" vertical="center" shrinkToFit="1"/>
    </xf>
    <xf numFmtId="180" fontId="27" fillId="0" borderId="63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117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27" fillId="0" borderId="56" xfId="0" applyFont="1" applyFill="1" applyBorder="1" applyAlignment="1">
      <alignment horizontal="center" vertical="center" wrapText="1" shrinkToFit="1"/>
    </xf>
    <xf numFmtId="0" fontId="27" fillId="0" borderId="57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27" fillId="0" borderId="52" xfId="0" applyFont="1" applyFill="1" applyBorder="1" applyAlignment="1">
      <alignment horizontal="center" wrapText="1" shrinkToFit="1"/>
    </xf>
    <xf numFmtId="0" fontId="27" fillId="0" borderId="40" xfId="0" applyFont="1" applyFill="1" applyBorder="1" applyAlignment="1">
      <alignment horizontal="center" wrapText="1" shrinkToFit="1"/>
    </xf>
    <xf numFmtId="178" fontId="18" fillId="0" borderId="5" xfId="2" applyNumberFormat="1" applyFont="1" applyFill="1" applyBorder="1" applyAlignment="1">
      <alignment horizontal="center" shrinkToFit="1"/>
    </xf>
    <xf numFmtId="178" fontId="18" fillId="0" borderId="2" xfId="2" applyNumberFormat="1" applyFont="1" applyFill="1" applyBorder="1" applyAlignment="1">
      <alignment horizontal="center" shrinkToFit="1"/>
    </xf>
    <xf numFmtId="0" fontId="11" fillId="4" borderId="77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 shrinkToFit="1"/>
    </xf>
    <xf numFmtId="0" fontId="13" fillId="4" borderId="75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11" fillId="4" borderId="61" xfId="0" applyFont="1" applyFill="1" applyBorder="1" applyAlignment="1">
      <alignment horizontal="center" vertical="center" shrinkToFit="1"/>
    </xf>
    <xf numFmtId="0" fontId="11" fillId="4" borderId="62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4" borderId="60" xfId="0" applyFont="1" applyFill="1" applyBorder="1" applyAlignment="1">
      <alignment horizontal="center" vertical="center" shrinkToFit="1"/>
    </xf>
    <xf numFmtId="0" fontId="24" fillId="0" borderId="65" xfId="0" applyFont="1" applyFill="1" applyBorder="1" applyAlignment="1">
      <alignment horizontal="center" vertical="center" shrinkToFit="1"/>
    </xf>
    <xf numFmtId="0" fontId="11" fillId="4" borderId="79" xfId="0" applyFont="1" applyFill="1" applyBorder="1" applyAlignment="1">
      <alignment horizontal="center" vertical="center" shrinkToFit="1"/>
    </xf>
    <xf numFmtId="0" fontId="11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13" fillId="4" borderId="65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center" vertical="center" shrinkToFit="1"/>
    </xf>
    <xf numFmtId="0" fontId="27" fillId="0" borderId="49" xfId="0" applyFont="1" applyFill="1" applyBorder="1" applyAlignment="1">
      <alignment horizontal="center" vertical="center" shrinkToFit="1"/>
    </xf>
    <xf numFmtId="0" fontId="23" fillId="0" borderId="79" xfId="0" applyFont="1" applyFill="1" applyBorder="1" applyAlignment="1">
      <alignment horizontal="center" vertical="center" shrinkToFit="1"/>
    </xf>
    <xf numFmtId="0" fontId="23" fillId="0" borderId="80" xfId="0" applyFont="1" applyFill="1" applyBorder="1" applyAlignment="1">
      <alignment horizontal="center" vertical="center" shrinkToFit="1"/>
    </xf>
    <xf numFmtId="0" fontId="26" fillId="0" borderId="81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/>
  </cellStyles>
  <dxfs count="17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/>
        <xdr:cNvGrpSpPr/>
      </xdr:nvGrpSpPr>
      <xdr:grpSpPr>
        <a:xfrm>
          <a:off x="314739" y="755639"/>
          <a:ext cx="7909419" cy="8225649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BABC0C78-EB55-48A8-B93F-F28D487C8D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244" b="32166"/>
          <a:stretch/>
        </xdr:blipFill>
        <xdr:spPr>
          <a:xfrm>
            <a:off x="314739" y="1055914"/>
            <a:ext cx="7750865" cy="7925374"/>
          </a:xfrm>
          <a:prstGeom prst="rect">
            <a:avLst/>
          </a:prstGeom>
        </xdr:spPr>
      </xdr:pic>
      <xdr:sp macro="" textlink="">
        <xdr:nvSpPr>
          <xdr:cNvPr id="5" name="テキスト ボックス 4"/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5F9F8F-E375-4B80-B95E-5EBBCD0A2296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13601A-14D1-4014-B632-F2157541B9F8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4232020-EB3C-46E4-B2E9-411B4D1AC953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712E900-3219-48CF-BE25-EEF1B084FB44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518C93-D346-4F03-BC45-7AB1FB6D8AEF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88C3B82-0311-4147-929E-FA3C5FF4B744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38F232D-6D43-4692-A9C9-AAE8A2559EAD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92C70B1-D3C8-4DC4-8CDA-EFEB28862827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8A368E47-2769-41D3-AB6E-7C4D74105334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3B39C1BF-22F0-44AB-BC8B-0367789392AF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495BD68-3938-4D36-92FB-E465CB872458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911D61D-EBE3-4EFE-9B95-D16C5B1D4378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478FB41-088F-46FA-AE67-80DBD429C3DD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144AD18-413D-4A57-874F-CD59E2B2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8CB3C62-4010-4DE7-8A37-DFD46B83F5CA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B1E146D-B27D-4A4D-A4D2-9808320DC550}"/>
            </a:ext>
          </a:extLst>
        </xdr:cNvPr>
        <xdr:cNvGrpSpPr/>
      </xdr:nvGrpSpPr>
      <xdr:grpSpPr>
        <a:xfrm>
          <a:off x="18361479" y="2200809"/>
          <a:ext cx="7859485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F5C6838-C932-4A4C-9315-1C0BB866F791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F48109C-D96D-4C08-9F5C-4CE732ADA99F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77681D6-4733-4E11-9BBC-CDD5D668823C}"/>
            </a:ext>
          </a:extLst>
        </xdr:cNvPr>
        <xdr:cNvGrpSpPr/>
      </xdr:nvGrpSpPr>
      <xdr:grpSpPr>
        <a:xfrm>
          <a:off x="20424794" y="2503964"/>
          <a:ext cx="5544980" cy="5915000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6B9C1ABB-B9F5-48DA-899E-057D57ACCA44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CA43C94-9E4B-4916-A4A9-E3C37F422F3C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60DA2F2-226F-49C3-A1E9-0EDF668C2CA2}"/>
            </a:ext>
          </a:extLst>
        </xdr:cNvPr>
        <xdr:cNvGrpSpPr/>
      </xdr:nvGrpSpPr>
      <xdr:grpSpPr>
        <a:xfrm>
          <a:off x="0" y="61653964"/>
          <a:ext cx="17079357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EA40A9D-0D7A-4599-BB48-11A8E5D63A6D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C7EA5C3-F212-4E65-A9F9-4F9E1435CB9F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304800</xdr:colOff>
      <xdr:row>8</xdr:row>
      <xdr:rowOff>132523</xdr:rowOff>
    </xdr:from>
    <xdr:to>
      <xdr:col>50</xdr:col>
      <xdr:colOff>0</xdr:colOff>
      <xdr:row>342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4E0302-621C-4244-B590-258ECA2A0039}"/>
            </a:ext>
          </a:extLst>
        </xdr:cNvPr>
        <xdr:cNvGrpSpPr/>
      </xdr:nvGrpSpPr>
      <xdr:grpSpPr>
        <a:xfrm>
          <a:off x="19776621" y="1765380"/>
          <a:ext cx="7859486" cy="132428263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4A09DC76-1C64-4970-BA24-038D90A01327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D67D97C-1E2D-4DC5-BAEA-A21F3477D371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41</xdr:col>
      <xdr:colOff>327044</xdr:colOff>
      <xdr:row>12</xdr:row>
      <xdr:rowOff>27464</xdr:rowOff>
    </xdr:from>
    <xdr:to>
      <xdr:col>49</xdr:col>
      <xdr:colOff>429167</xdr:colOff>
      <xdr:row>343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B2C9625-DD28-4D16-8AD4-15B14DB62BF4}"/>
            </a:ext>
          </a:extLst>
        </xdr:cNvPr>
        <xdr:cNvGrpSpPr/>
      </xdr:nvGrpSpPr>
      <xdr:grpSpPr>
        <a:xfrm>
          <a:off x="21839937" y="2476750"/>
          <a:ext cx="5544980" cy="13205707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860CFE2-09FC-4F63-BB20-233195BC3B37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44962DC-1C96-4A10-A3D4-77F08A6A0076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352</xdr:row>
      <xdr:rowOff>190498</xdr:rowOff>
    </xdr:from>
    <xdr:to>
      <xdr:col>36</xdr:col>
      <xdr:colOff>274535</xdr:colOff>
      <xdr:row>421</xdr:row>
      <xdr:rowOff>132357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6D2CB75-8E03-4D1A-99B9-999096176E4B}"/>
            </a:ext>
          </a:extLst>
        </xdr:cNvPr>
        <xdr:cNvGrpSpPr/>
      </xdr:nvGrpSpPr>
      <xdr:grpSpPr>
        <a:xfrm>
          <a:off x="204107" y="136942286"/>
          <a:ext cx="18344821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FB7A789-66B7-4690-9957-F39362E50011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54E44695-02B0-4C8E-AB23-CD7ACE69C29C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42" width="9" style="20"/>
    <col min="43" max="16384" width="9" style="21"/>
  </cols>
  <sheetData>
    <row r="1" spans="1:43" ht="39.75" customHeight="1" x14ac:dyDescent="0.4">
      <c r="A1" s="223" t="s">
        <v>106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93"/>
    </row>
    <row r="2" spans="1:43" ht="28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15">
        <v>45209</v>
      </c>
      <c r="AD2" s="215"/>
      <c r="AE2" s="215"/>
      <c r="AF2" s="215"/>
      <c r="AG2" s="215"/>
      <c r="AH2" s="215"/>
      <c r="AI2" s="215"/>
      <c r="AJ2" s="94"/>
    </row>
    <row r="3" spans="1:43" ht="34.5" customHeight="1" x14ac:dyDescent="0.4">
      <c r="A3" s="22"/>
      <c r="B3" s="22"/>
      <c r="C3" s="22"/>
      <c r="D3" s="279" t="s">
        <v>102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95"/>
    </row>
    <row r="4" spans="1:43" ht="9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100"/>
    </row>
    <row r="5" spans="1:43" ht="19.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62"/>
      <c r="X5" s="274" t="s">
        <v>90</v>
      </c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6"/>
      <c r="AK5" s="21"/>
      <c r="AL5" s="21"/>
    </row>
    <row r="6" spans="1:43" ht="19.5" customHeight="1" x14ac:dyDescent="0.4">
      <c r="B6" s="298" t="s">
        <v>98</v>
      </c>
      <c r="C6" s="298"/>
      <c r="D6" s="298"/>
      <c r="E6" s="298"/>
      <c r="F6" s="299" t="s">
        <v>97</v>
      </c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62"/>
      <c r="X6" s="295" t="s">
        <v>91</v>
      </c>
      <c r="Y6" s="296"/>
      <c r="Z6" s="296"/>
      <c r="AA6" s="297"/>
      <c r="AB6" s="295" t="s">
        <v>92</v>
      </c>
      <c r="AC6" s="296"/>
      <c r="AD6" s="296"/>
      <c r="AE6" s="296"/>
      <c r="AF6" s="296"/>
      <c r="AG6" s="296"/>
      <c r="AH6" s="296"/>
      <c r="AI6" s="296"/>
      <c r="AJ6" s="297"/>
      <c r="AK6" s="21"/>
      <c r="AL6" s="21"/>
    </row>
    <row r="7" spans="1:43" ht="19.5" customHeight="1" x14ac:dyDescent="0.4">
      <c r="B7" s="298"/>
      <c r="C7" s="298"/>
      <c r="D7" s="298"/>
      <c r="E7" s="298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103"/>
      <c r="X7" s="277" t="s">
        <v>87</v>
      </c>
      <c r="Y7" s="284" t="s">
        <v>15</v>
      </c>
      <c r="Z7" s="287" t="s">
        <v>61</v>
      </c>
      <c r="AA7" s="288"/>
      <c r="AB7" s="104" t="s">
        <v>99</v>
      </c>
      <c r="AC7" s="104" t="s">
        <v>15</v>
      </c>
      <c r="AD7" s="105" t="s">
        <v>93</v>
      </c>
      <c r="AE7" s="105"/>
      <c r="AF7" s="105"/>
      <c r="AG7" s="105"/>
      <c r="AH7" s="105"/>
      <c r="AI7" s="105"/>
      <c r="AJ7" s="107"/>
      <c r="AK7" s="21"/>
      <c r="AL7" s="21"/>
      <c r="AP7" s="21"/>
    </row>
    <row r="8" spans="1:43" ht="19.5" customHeight="1" x14ac:dyDescent="0.4">
      <c r="B8" s="298" t="s">
        <v>21</v>
      </c>
      <c r="C8" s="298"/>
      <c r="D8" s="298"/>
      <c r="E8" s="298"/>
      <c r="F8" s="300">
        <v>45204</v>
      </c>
      <c r="G8" s="300"/>
      <c r="H8" s="300"/>
      <c r="I8" s="300"/>
      <c r="J8" s="298" t="s">
        <v>16</v>
      </c>
      <c r="K8" s="300">
        <v>45555</v>
      </c>
      <c r="L8" s="300"/>
      <c r="M8" s="300"/>
      <c r="N8" s="300"/>
      <c r="O8" s="109"/>
      <c r="P8" s="109"/>
      <c r="Q8" s="22"/>
      <c r="R8" s="22"/>
      <c r="S8" s="22"/>
      <c r="T8" s="22"/>
      <c r="U8" s="22"/>
      <c r="V8" s="22"/>
      <c r="W8" s="103"/>
      <c r="X8" s="278"/>
      <c r="Y8" s="285"/>
      <c r="Z8" s="289"/>
      <c r="AA8" s="290"/>
      <c r="AB8" s="104" t="s">
        <v>88</v>
      </c>
      <c r="AC8" s="104" t="s">
        <v>15</v>
      </c>
      <c r="AD8" s="105" t="s">
        <v>94</v>
      </c>
      <c r="AE8" s="105"/>
      <c r="AF8" s="105"/>
      <c r="AG8" s="105"/>
      <c r="AH8" s="105"/>
      <c r="AI8" s="105"/>
      <c r="AJ8" s="107"/>
      <c r="AK8" s="21"/>
      <c r="AL8" s="21"/>
      <c r="AP8" s="21"/>
    </row>
    <row r="9" spans="1:43" ht="19.5" customHeight="1" x14ac:dyDescent="0.25">
      <c r="A9" s="24"/>
      <c r="B9" s="298"/>
      <c r="C9" s="298"/>
      <c r="D9" s="298"/>
      <c r="E9" s="298"/>
      <c r="F9" s="300"/>
      <c r="G9" s="300"/>
      <c r="H9" s="300"/>
      <c r="I9" s="300"/>
      <c r="J9" s="298"/>
      <c r="K9" s="300"/>
      <c r="L9" s="300"/>
      <c r="M9" s="300"/>
      <c r="N9" s="300"/>
      <c r="O9" s="22"/>
      <c r="P9" s="22"/>
      <c r="Q9" s="22"/>
      <c r="R9" s="22"/>
      <c r="S9" s="22"/>
      <c r="T9" s="22"/>
      <c r="U9" s="22"/>
      <c r="V9" s="22"/>
      <c r="W9" s="99"/>
      <c r="X9" s="278" t="s">
        <v>19</v>
      </c>
      <c r="Y9" s="285" t="s">
        <v>15</v>
      </c>
      <c r="Z9" s="289" t="s">
        <v>19</v>
      </c>
      <c r="AA9" s="290"/>
      <c r="AB9" s="293" t="s">
        <v>89</v>
      </c>
      <c r="AC9" s="285" t="s">
        <v>15</v>
      </c>
      <c r="AD9" s="110" t="s">
        <v>95</v>
      </c>
      <c r="AE9" s="105"/>
      <c r="AF9" s="105"/>
      <c r="AG9" s="105"/>
      <c r="AH9" s="105"/>
      <c r="AI9" s="105"/>
      <c r="AJ9" s="107"/>
      <c r="AK9" s="21"/>
      <c r="AL9" s="21"/>
      <c r="AP9" s="21"/>
    </row>
    <row r="10" spans="1:43" ht="19.5" customHeight="1" x14ac:dyDescent="0.4">
      <c r="A10" s="298" t="s">
        <v>17</v>
      </c>
      <c r="B10" s="301" t="s">
        <v>85</v>
      </c>
      <c r="C10" s="301"/>
      <c r="D10" s="301"/>
      <c r="E10" s="301"/>
      <c r="F10" s="301"/>
      <c r="G10" s="302">
        <v>45260</v>
      </c>
      <c r="H10" s="302"/>
      <c r="I10" s="302"/>
      <c r="J10" s="302"/>
      <c r="K10" s="298" t="s">
        <v>20</v>
      </c>
      <c r="L10" s="301" t="s">
        <v>86</v>
      </c>
      <c r="M10" s="301"/>
      <c r="N10" s="301"/>
      <c r="O10" s="301"/>
      <c r="P10" s="301"/>
      <c r="Q10" s="302">
        <v>45533</v>
      </c>
      <c r="R10" s="302"/>
      <c r="S10" s="302"/>
      <c r="T10" s="302"/>
      <c r="U10" s="302"/>
      <c r="V10" s="298" t="s">
        <v>18</v>
      </c>
      <c r="W10" s="99"/>
      <c r="X10" s="283"/>
      <c r="Y10" s="286"/>
      <c r="Z10" s="291"/>
      <c r="AA10" s="292"/>
      <c r="AB10" s="294"/>
      <c r="AC10" s="286"/>
      <c r="AD10" s="111" t="s">
        <v>96</v>
      </c>
      <c r="AE10" s="106"/>
      <c r="AF10" s="106"/>
      <c r="AG10" s="106"/>
      <c r="AH10" s="106"/>
      <c r="AI10" s="106"/>
      <c r="AJ10" s="108"/>
      <c r="AK10" s="21"/>
      <c r="AL10" s="21"/>
      <c r="AP10" s="21"/>
    </row>
    <row r="11" spans="1:43" ht="18.75" customHeight="1" x14ac:dyDescent="0.4">
      <c r="A11" s="298"/>
      <c r="B11" s="301"/>
      <c r="C11" s="301"/>
      <c r="D11" s="301"/>
      <c r="E11" s="301"/>
      <c r="F11" s="301"/>
      <c r="G11" s="302"/>
      <c r="H11" s="302"/>
      <c r="I11" s="302"/>
      <c r="J11" s="302"/>
      <c r="K11" s="298"/>
      <c r="L11" s="301"/>
      <c r="M11" s="301"/>
      <c r="N11" s="301"/>
      <c r="O11" s="301"/>
      <c r="P11" s="301"/>
      <c r="Q11" s="302"/>
      <c r="R11" s="302"/>
      <c r="S11" s="302"/>
      <c r="T11" s="302"/>
      <c r="U11" s="302"/>
      <c r="V11" s="298"/>
      <c r="W11" s="24"/>
      <c r="X11" s="24"/>
      <c r="Y11" s="24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2"/>
      <c r="AL11" s="21"/>
      <c r="AM11" s="83">
        <f>IFERROR(VLOOKUP(G10,DAY!$A$2:$E$1096,4,0),0)</f>
        <v>0</v>
      </c>
    </row>
    <row r="12" spans="1:43" ht="2.25" customHeight="1" thickBot="1" x14ac:dyDescent="0.45">
      <c r="A12" s="24"/>
      <c r="B12" s="22"/>
      <c r="C12" s="22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43" ht="29.25" customHeight="1" x14ac:dyDescent="0.4">
      <c r="A13" s="218"/>
      <c r="B13" s="219"/>
      <c r="C13" s="216" t="s">
        <v>7</v>
      </c>
      <c r="D13" s="216"/>
      <c r="E13" s="216"/>
      <c r="F13" s="216"/>
      <c r="G13" s="216"/>
      <c r="H13" s="216"/>
      <c r="I13" s="216"/>
      <c r="J13" s="216" t="s">
        <v>8</v>
      </c>
      <c r="K13" s="216"/>
      <c r="L13" s="216"/>
      <c r="M13" s="216"/>
      <c r="N13" s="216"/>
      <c r="O13" s="216"/>
      <c r="P13" s="216"/>
      <c r="Q13" s="216" t="s">
        <v>9</v>
      </c>
      <c r="R13" s="216"/>
      <c r="S13" s="216"/>
      <c r="T13" s="216"/>
      <c r="U13" s="216"/>
      <c r="V13" s="216"/>
      <c r="W13" s="216"/>
      <c r="X13" s="216" t="s">
        <v>10</v>
      </c>
      <c r="Y13" s="216"/>
      <c r="Z13" s="216"/>
      <c r="AA13" s="216"/>
      <c r="AB13" s="216"/>
      <c r="AC13" s="216"/>
      <c r="AD13" s="217"/>
      <c r="AE13" s="199" t="s">
        <v>4</v>
      </c>
      <c r="AF13" s="200"/>
      <c r="AG13" s="201"/>
      <c r="AH13" s="205" t="s">
        <v>5</v>
      </c>
      <c r="AI13" s="206"/>
      <c r="AJ13" s="207"/>
    </row>
    <row r="14" spans="1:43" ht="29.25" customHeight="1" thickBot="1" x14ac:dyDescent="0.45">
      <c r="A14" s="220"/>
      <c r="B14" s="221"/>
      <c r="C14" s="27">
        <v>1</v>
      </c>
      <c r="D14" s="27">
        <v>2</v>
      </c>
      <c r="E14" s="27">
        <v>3</v>
      </c>
      <c r="F14" s="27">
        <v>4</v>
      </c>
      <c r="G14" s="27">
        <v>5</v>
      </c>
      <c r="H14" s="27">
        <v>6</v>
      </c>
      <c r="I14" s="27">
        <v>7</v>
      </c>
      <c r="J14" s="27">
        <v>8</v>
      </c>
      <c r="K14" s="27">
        <v>9</v>
      </c>
      <c r="L14" s="27">
        <v>10</v>
      </c>
      <c r="M14" s="27">
        <v>11</v>
      </c>
      <c r="N14" s="27">
        <v>12</v>
      </c>
      <c r="O14" s="27">
        <v>13</v>
      </c>
      <c r="P14" s="27">
        <v>14</v>
      </c>
      <c r="Q14" s="27">
        <v>15</v>
      </c>
      <c r="R14" s="27">
        <v>16</v>
      </c>
      <c r="S14" s="27">
        <v>17</v>
      </c>
      <c r="T14" s="27">
        <v>18</v>
      </c>
      <c r="U14" s="27">
        <v>19</v>
      </c>
      <c r="V14" s="27">
        <v>20</v>
      </c>
      <c r="W14" s="27">
        <v>21</v>
      </c>
      <c r="X14" s="27">
        <v>22</v>
      </c>
      <c r="Y14" s="27">
        <v>23</v>
      </c>
      <c r="Z14" s="27">
        <v>24</v>
      </c>
      <c r="AA14" s="27">
        <v>25</v>
      </c>
      <c r="AB14" s="27">
        <v>26</v>
      </c>
      <c r="AC14" s="27">
        <v>27</v>
      </c>
      <c r="AD14" s="28">
        <v>28</v>
      </c>
      <c r="AE14" s="202"/>
      <c r="AF14" s="203"/>
      <c r="AG14" s="204"/>
      <c r="AH14" s="208"/>
      <c r="AI14" s="209"/>
      <c r="AJ14" s="210"/>
      <c r="AM14" s="187">
        <f>Q10+1</f>
        <v>45534</v>
      </c>
      <c r="AN14" s="188"/>
      <c r="AO14" s="25"/>
      <c r="AP14" s="26"/>
    </row>
    <row r="15" spans="1:43" ht="27.75" customHeight="1" thickBot="1" x14ac:dyDescent="0.45">
      <c r="A15" s="196" t="s">
        <v>62</v>
      </c>
      <c r="B15" s="32" t="s">
        <v>0</v>
      </c>
      <c r="C15" s="32">
        <f>IFERROR(VLOOKUP(C159,DAY!$A$2:$E$1096,2,0),0)</f>
        <v>0</v>
      </c>
      <c r="D15" s="32">
        <f>IFERROR(VLOOKUP(D159,DAY!$A$2:$E$1096,2,0),0)</f>
        <v>0</v>
      </c>
      <c r="E15" s="32">
        <f>IFERROR(VLOOKUP(E159,DAY!$A$2:$E$1096,2,0),0)</f>
        <v>0</v>
      </c>
      <c r="F15" s="32">
        <f>IFERROR(VLOOKUP(F159,DAY!$A$2:$E$1096,2,0),0)</f>
        <v>0</v>
      </c>
      <c r="G15" s="32">
        <f>IFERROR(VLOOKUP(G159,DAY!$A$2:$E$1096,2,0),0)</f>
        <v>0</v>
      </c>
      <c r="H15" s="32">
        <f>IFERROR(VLOOKUP(H159,DAY!$A$2:$E$1096,2,0),0)</f>
        <v>0</v>
      </c>
      <c r="I15" s="32">
        <f>IFERROR(VLOOKUP(I159,DAY!$A$2:$E$1096,2,0),0)</f>
        <v>0</v>
      </c>
      <c r="J15" s="32">
        <f>IFERROR(VLOOKUP(J159,DAY!$A$2:$E$1096,2,0),0)</f>
        <v>0</v>
      </c>
      <c r="K15" s="32">
        <f>IFERROR(VLOOKUP(K159,DAY!$A$2:$E$1096,2,0),0)</f>
        <v>0</v>
      </c>
      <c r="L15" s="32">
        <f>IFERROR(VLOOKUP(L159,DAY!$A$2:$E$1096,2,0),0)</f>
        <v>0</v>
      </c>
      <c r="M15" s="32">
        <f>IFERROR(VLOOKUP(M159,DAY!$A$2:$E$1096,2,0),0)</f>
        <v>0</v>
      </c>
      <c r="N15" s="32">
        <f>IFERROR(VLOOKUP(N159,DAY!$A$2:$E$1096,2,0),0)</f>
        <v>0</v>
      </c>
      <c r="O15" s="32">
        <f>IFERROR(VLOOKUP(O159,DAY!$A$2:$E$1096,2,0),0)</f>
        <v>0</v>
      </c>
      <c r="P15" s="32">
        <f>IFERROR(VLOOKUP(P159,DAY!$A$2:$E$1096,2,0),0)</f>
        <v>0</v>
      </c>
      <c r="Q15" s="32">
        <f>IFERROR(VLOOKUP(Q159,DAY!$A$2:$E$1096,2,0),0)</f>
        <v>0</v>
      </c>
      <c r="R15" s="32">
        <f>IFERROR(VLOOKUP(R159,DAY!$A$2:$E$1096,2,0),0)</f>
        <v>0</v>
      </c>
      <c r="S15" s="32">
        <f>IFERROR(VLOOKUP(S159,DAY!$A$2:$E$1096,2,0),0)</f>
        <v>0</v>
      </c>
      <c r="T15" s="32">
        <f>IFERROR(VLOOKUP(T159,DAY!$A$2:$E$1096,2,0),0)</f>
        <v>0</v>
      </c>
      <c r="U15" s="32">
        <f>IFERROR(VLOOKUP(U159,DAY!$A$2:$E$1096,2,0),0)</f>
        <v>0</v>
      </c>
      <c r="V15" s="32">
        <f>IFERROR(VLOOKUP(V159,DAY!$A$2:$E$1096,2,0),0)</f>
        <v>0</v>
      </c>
      <c r="W15" s="32">
        <f>IFERROR(VLOOKUP(W159,DAY!$A$2:$E$1096,2,0),0)</f>
        <v>0</v>
      </c>
      <c r="X15" s="32">
        <f>IFERROR(VLOOKUP(X159,DAY!$A$2:$E$1096,2,0),0)</f>
        <v>0</v>
      </c>
      <c r="Y15" s="32">
        <f>IFERROR(VLOOKUP(Y159,DAY!$A$2:$E$1096,2,0),0)</f>
        <v>0</v>
      </c>
      <c r="Z15" s="32">
        <f>IFERROR(VLOOKUP(Z159,DAY!$A$2:$E$1096,2,0),0)</f>
        <v>0</v>
      </c>
      <c r="AA15" s="32">
        <f>IFERROR(VLOOKUP(AA159,DAY!$A$2:$E$1096,2,0),0)</f>
        <v>0</v>
      </c>
      <c r="AB15" s="32">
        <f>IFERROR(VLOOKUP(AB159,DAY!$A$2:$E$1096,2,0),0)</f>
        <v>0</v>
      </c>
      <c r="AC15" s="32">
        <f>IFERROR(VLOOKUP(AC159,DAY!$A$2:$E$1096,2,0),0)</f>
        <v>0</v>
      </c>
      <c r="AD15" s="32">
        <f>IFERROR(VLOOKUP(AD159,DAY!$A$2:$E$1096,2,0),0)</f>
        <v>0</v>
      </c>
      <c r="AE15" s="192" t="s">
        <v>11</v>
      </c>
      <c r="AF15" s="194" t="s">
        <v>12</v>
      </c>
      <c r="AG15" s="211" t="s">
        <v>84</v>
      </c>
      <c r="AH15" s="196" t="s">
        <v>11</v>
      </c>
      <c r="AI15" s="197" t="s">
        <v>13</v>
      </c>
      <c r="AJ15" s="211" t="s">
        <v>84</v>
      </c>
    </row>
    <row r="16" spans="1:43" ht="27.75" customHeight="1" x14ac:dyDescent="0.4">
      <c r="A16" s="193"/>
      <c r="B16" s="35" t="s">
        <v>1</v>
      </c>
      <c r="C16" s="35">
        <f>IFERROR(VLOOKUP(C159,DAY!$A$2:$E$1096,3,0),0)</f>
        <v>0</v>
      </c>
      <c r="D16" s="35">
        <f>IFERROR(VLOOKUP(D159,DAY!$A$2:$E$1096,3,0),0)</f>
        <v>0</v>
      </c>
      <c r="E16" s="35">
        <f>IFERROR(VLOOKUP(E159,DAY!$A$2:$E$1096,3,0),0)</f>
        <v>0</v>
      </c>
      <c r="F16" s="35">
        <f>IFERROR(VLOOKUP(F159,DAY!$A$2:$E$1096,3,0),0)</f>
        <v>0</v>
      </c>
      <c r="G16" s="35">
        <f>IFERROR(VLOOKUP(G159,DAY!$A$2:$E$1096,3,0),0)</f>
        <v>0</v>
      </c>
      <c r="H16" s="35">
        <f>IFERROR(VLOOKUP(H159,DAY!$A$2:$E$1096,3,0),0)</f>
        <v>0</v>
      </c>
      <c r="I16" s="35">
        <f>IFERROR(VLOOKUP(I159,DAY!$A$2:$E$1096,3,0),0)</f>
        <v>0</v>
      </c>
      <c r="J16" s="35">
        <f>IFERROR(VLOOKUP(J159,DAY!$A$2:$E$1096,3,0),0)</f>
        <v>0</v>
      </c>
      <c r="K16" s="35">
        <f>IFERROR(VLOOKUP(K159,DAY!$A$2:$E$1096,3,0),0)</f>
        <v>0</v>
      </c>
      <c r="L16" s="35">
        <f>IFERROR(VLOOKUP(L159,DAY!$A$2:$E$1096,3,0),0)</f>
        <v>0</v>
      </c>
      <c r="M16" s="35">
        <f>IFERROR(VLOOKUP(M159,DAY!$A$2:$E$1096,3,0),0)</f>
        <v>0</v>
      </c>
      <c r="N16" s="35">
        <f>IFERROR(VLOOKUP(N159,DAY!$A$2:$E$1096,3,0),0)</f>
        <v>0</v>
      </c>
      <c r="O16" s="35">
        <f>IFERROR(VLOOKUP(O159,DAY!$A$2:$E$1096,3,0),0)</f>
        <v>0</v>
      </c>
      <c r="P16" s="35">
        <f>IFERROR(VLOOKUP(P159,DAY!$A$2:$E$1096,3,0),0)</f>
        <v>0</v>
      </c>
      <c r="Q16" s="35">
        <f>IFERROR(VLOOKUP(Q159,DAY!$A$2:$E$1096,3,0),0)</f>
        <v>0</v>
      </c>
      <c r="R16" s="35">
        <f>IFERROR(VLOOKUP(R159,DAY!$A$2:$E$1096,3,0),0)</f>
        <v>0</v>
      </c>
      <c r="S16" s="35">
        <f>IFERROR(VLOOKUP(S159,DAY!$A$2:$E$1096,3,0),0)</f>
        <v>0</v>
      </c>
      <c r="T16" s="35">
        <f>IFERROR(VLOOKUP(T159,DAY!$A$2:$E$1096,3,0),0)</f>
        <v>0</v>
      </c>
      <c r="U16" s="35">
        <f>IFERROR(VLOOKUP(U159,DAY!$A$2:$E$1096,3,0),0)</f>
        <v>0</v>
      </c>
      <c r="V16" s="35">
        <f>IFERROR(VLOOKUP(V159,DAY!$A$2:$E$1096,3,0),0)</f>
        <v>0</v>
      </c>
      <c r="W16" s="35">
        <f>IFERROR(VLOOKUP(W159,DAY!$A$2:$E$1096,3,0),0)</f>
        <v>0</v>
      </c>
      <c r="X16" s="35">
        <f>IFERROR(VLOOKUP(X159,DAY!$A$2:$E$1096,3,0),0)</f>
        <v>0</v>
      </c>
      <c r="Y16" s="35">
        <f>IFERROR(VLOOKUP(Y159,DAY!$A$2:$E$1096,3,0),0)</f>
        <v>0</v>
      </c>
      <c r="Z16" s="35">
        <f>IFERROR(VLOOKUP(Z159,DAY!$A$2:$E$1096,3,0),0)</f>
        <v>0</v>
      </c>
      <c r="AA16" s="35">
        <f>IFERROR(VLOOKUP(AA159,DAY!$A$2:$E$1096,3,0),0)</f>
        <v>0</v>
      </c>
      <c r="AB16" s="35">
        <f>IFERROR(VLOOKUP(AB159,DAY!$A$2:$E$1096,3,0),0)</f>
        <v>0</v>
      </c>
      <c r="AC16" s="35">
        <f>IFERROR(VLOOKUP(AC159,DAY!$A$2:$E$1096,3,0),0)</f>
        <v>0</v>
      </c>
      <c r="AD16" s="36">
        <f>IFERROR(VLOOKUP(AD159,DAY!$A$2:$E$1096,3,0),0)</f>
        <v>0</v>
      </c>
      <c r="AE16" s="193"/>
      <c r="AF16" s="195"/>
      <c r="AG16" s="211"/>
      <c r="AH16" s="193"/>
      <c r="AI16" s="198"/>
      <c r="AJ16" s="211"/>
      <c r="AM16" s="33"/>
      <c r="AN16" s="33"/>
      <c r="AQ16" s="34">
        <f>IFERROR(VLOOKUP(AQ160,DAY!$A$2:$E$744,2,0),0)</f>
        <v>0</v>
      </c>
    </row>
    <row r="17" spans="1:52" s="31" customFormat="1" ht="27.75" customHeight="1" x14ac:dyDescent="0.4">
      <c r="A17" s="193"/>
      <c r="B17" s="38" t="s">
        <v>2</v>
      </c>
      <c r="C17" s="38">
        <f>IFERROR(VLOOKUP(C159,DAY!$A$2:$E$1096,4,0),0)</f>
        <v>0</v>
      </c>
      <c r="D17" s="38">
        <f>IFERROR(VLOOKUP(D159,DAY!$A$2:$E$1096,4,0),0)</f>
        <v>0</v>
      </c>
      <c r="E17" s="38">
        <f>IFERROR(VLOOKUP(E159,DAY!$A$2:$E$1096,4,0),0)</f>
        <v>0</v>
      </c>
      <c r="F17" s="38">
        <f>IFERROR(VLOOKUP(F159,DAY!$A$2:$E$1096,4,0),0)</f>
        <v>0</v>
      </c>
      <c r="G17" s="38">
        <f>IFERROR(VLOOKUP(G159,DAY!$A$2:$E$1096,4,0),0)</f>
        <v>0</v>
      </c>
      <c r="H17" s="38">
        <f>IFERROR(VLOOKUP(H159,DAY!$A$2:$E$1096,4,0),0)</f>
        <v>0</v>
      </c>
      <c r="I17" s="38">
        <f>IFERROR(VLOOKUP(I159,DAY!$A$2:$E$1096,4,0),0)</f>
        <v>0</v>
      </c>
      <c r="J17" s="38">
        <f>IFERROR(VLOOKUP(J159,DAY!$A$2:$E$1096,4,0),0)</f>
        <v>0</v>
      </c>
      <c r="K17" s="38">
        <f>IFERROR(VLOOKUP(K159,DAY!$A$2:$E$1096,4,0),0)</f>
        <v>0</v>
      </c>
      <c r="L17" s="38">
        <f>IFERROR(VLOOKUP(L159,DAY!$A$2:$E$1096,4,0),0)</f>
        <v>0</v>
      </c>
      <c r="M17" s="38">
        <f>IFERROR(VLOOKUP(M159,DAY!$A$2:$E$1096,4,0),0)</f>
        <v>0</v>
      </c>
      <c r="N17" s="38">
        <f>IFERROR(VLOOKUP(N159,DAY!$A$2:$E$1096,4,0),0)</f>
        <v>0</v>
      </c>
      <c r="O17" s="38">
        <f>IFERROR(VLOOKUP(O159,DAY!$A$2:$E$1096,4,0),0)</f>
        <v>0</v>
      </c>
      <c r="P17" s="38">
        <f>IFERROR(VLOOKUP(P159,DAY!$A$2:$E$1096,4,0),0)</f>
        <v>0</v>
      </c>
      <c r="Q17" s="38">
        <f>IFERROR(VLOOKUP(Q159,DAY!$A$2:$E$1096,4,0),0)</f>
        <v>0</v>
      </c>
      <c r="R17" s="38">
        <f>IFERROR(VLOOKUP(R159,DAY!$A$2:$E$1096,4,0),0)</f>
        <v>0</v>
      </c>
      <c r="S17" s="38">
        <f>IFERROR(VLOOKUP(S159,DAY!$A$2:$E$1096,4,0),0)</f>
        <v>0</v>
      </c>
      <c r="T17" s="38">
        <f>IFERROR(VLOOKUP(T159,DAY!$A$2:$E$1096,4,0),0)</f>
        <v>0</v>
      </c>
      <c r="U17" s="38">
        <f>IFERROR(VLOOKUP(U159,DAY!$A$2:$E$1096,4,0),0)</f>
        <v>0</v>
      </c>
      <c r="V17" s="38">
        <f>IFERROR(VLOOKUP(V159,DAY!$A$2:$E$1096,4,0),0)</f>
        <v>0</v>
      </c>
      <c r="W17" s="38">
        <f>IFERROR(VLOOKUP(W159,DAY!$A$2:$E$1096,4,0),0)</f>
        <v>0</v>
      </c>
      <c r="X17" s="38">
        <f>IFERROR(VLOOKUP(X159,DAY!$A$2:$E$1096,4,0),0)</f>
        <v>0</v>
      </c>
      <c r="Y17" s="38">
        <f>IFERROR(VLOOKUP(Y159,DAY!$A$2:$E$1096,4,0),0)</f>
        <v>0</v>
      </c>
      <c r="Z17" s="38">
        <f>IFERROR(VLOOKUP(Z159,DAY!$A$2:$E$1096,4,0),0)</f>
        <v>0</v>
      </c>
      <c r="AA17" s="38">
        <f>IFERROR(VLOOKUP(AA159,DAY!$A$2:$E$1096,4,0),0)</f>
        <v>0</v>
      </c>
      <c r="AB17" s="38">
        <f>IFERROR(VLOOKUP(AB159,DAY!$A$2:$E$1096,4,0),0)</f>
        <v>0</v>
      </c>
      <c r="AC17" s="38">
        <f>IFERROR(VLOOKUP(AC159,DAY!$A$2:$E$1096,4,0),0)</f>
        <v>0</v>
      </c>
      <c r="AD17" s="38">
        <f>IFERROR(VLOOKUP(AD159,DAY!$A$2:$E$1096,4,0),0)</f>
        <v>0</v>
      </c>
      <c r="AE17" s="193"/>
      <c r="AF17" s="195"/>
      <c r="AG17" s="211"/>
      <c r="AH17" s="193"/>
      <c r="AI17" s="198"/>
      <c r="AJ17" s="211"/>
      <c r="AK17" s="29"/>
      <c r="AL17" s="20"/>
      <c r="AM17" s="33"/>
      <c r="AN17" s="33"/>
      <c r="AO17" s="20"/>
      <c r="AP17" s="20"/>
      <c r="AQ17" s="37">
        <f>IFERROR(VLOOKUP(AQ160,DAY!$A$2:$E$744,3,0),0)</f>
        <v>0</v>
      </c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88.5" customHeight="1" x14ac:dyDescent="0.4">
      <c r="A18" s="193"/>
      <c r="B18" s="39" t="s">
        <v>3</v>
      </c>
      <c r="C18" s="39">
        <f>IFERROR(VLOOKUP(C159,DAY!$A$2:$E$1096,5,0),0)</f>
        <v>0</v>
      </c>
      <c r="D18" s="39">
        <f>IFERROR(VLOOKUP(D159,DAY!$A$2:$E$1096,5,0),0)</f>
        <v>0</v>
      </c>
      <c r="E18" s="39">
        <f>IFERROR(VLOOKUP(E159,DAY!$A$2:$E$1096,5,0),0)</f>
        <v>0</v>
      </c>
      <c r="F18" s="39">
        <f>IFERROR(VLOOKUP(F159,DAY!$A$2:$E$1096,5,0),0)</f>
        <v>0</v>
      </c>
      <c r="G18" s="39">
        <f>IFERROR(VLOOKUP(G159,DAY!$A$2:$E$1096,5,0),0)</f>
        <v>0</v>
      </c>
      <c r="H18" s="39">
        <f>IFERROR(VLOOKUP(H159,DAY!$A$2:$E$1096,5,0),0)</f>
        <v>0</v>
      </c>
      <c r="I18" s="39">
        <f>IFERROR(VLOOKUP(I159,DAY!$A$2:$E$1096,5,0),0)</f>
        <v>0</v>
      </c>
      <c r="J18" s="39">
        <f>IFERROR(VLOOKUP(J159,DAY!$A$2:$E$1096,5,0),0)</f>
        <v>0</v>
      </c>
      <c r="K18" s="39">
        <f>IFERROR(VLOOKUP(K159,DAY!$A$2:$E$1096,5,0),0)</f>
        <v>0</v>
      </c>
      <c r="L18" s="39">
        <f>IFERROR(VLOOKUP(L159,DAY!$A$2:$E$1096,5,0),0)</f>
        <v>0</v>
      </c>
      <c r="M18" s="39">
        <f>IFERROR(VLOOKUP(M159,DAY!$A$2:$E$1096,5,0),0)</f>
        <v>0</v>
      </c>
      <c r="N18" s="39">
        <f>IFERROR(VLOOKUP(N159,DAY!$A$2:$E$1096,5,0),0)</f>
        <v>0</v>
      </c>
      <c r="O18" s="39">
        <f>IFERROR(VLOOKUP(O159,DAY!$A$2:$E$1096,5,0),0)</f>
        <v>0</v>
      </c>
      <c r="P18" s="39">
        <f>IFERROR(VLOOKUP(P159,DAY!$A$2:$E$1096,5,0),0)</f>
        <v>0</v>
      </c>
      <c r="Q18" s="39">
        <f>IFERROR(VLOOKUP(Q159,DAY!$A$2:$E$1096,5,0),0)</f>
        <v>0</v>
      </c>
      <c r="R18" s="39">
        <f>IFERROR(VLOOKUP(R159,DAY!$A$2:$E$1096,5,0),0)</f>
        <v>0</v>
      </c>
      <c r="S18" s="39">
        <f>IFERROR(VLOOKUP(S159,DAY!$A$2:$E$1096,5,0),0)</f>
        <v>0</v>
      </c>
      <c r="T18" s="39">
        <f>IFERROR(VLOOKUP(T159,DAY!$A$2:$E$1096,5,0),0)</f>
        <v>0</v>
      </c>
      <c r="U18" s="39">
        <f>IFERROR(VLOOKUP(U159,DAY!$A$2:$E$1096,5,0),0)</f>
        <v>0</v>
      </c>
      <c r="V18" s="39">
        <f>IFERROR(VLOOKUP(V159,DAY!$A$2:$E$1096,5,0),0)</f>
        <v>0</v>
      </c>
      <c r="W18" s="39">
        <f>IFERROR(VLOOKUP(W159,DAY!$A$2:$E$1096,5,0),0)</f>
        <v>0</v>
      </c>
      <c r="X18" s="39">
        <f>IFERROR(VLOOKUP(X159,DAY!$A$2:$E$1096,5,0),0)</f>
        <v>0</v>
      </c>
      <c r="Y18" s="39">
        <f>IFERROR(VLOOKUP(Y159,DAY!$A$2:$E$1096,5,0),0)</f>
        <v>0</v>
      </c>
      <c r="Z18" s="39">
        <f>IFERROR(VLOOKUP(Z159,DAY!$A$2:$E$1096,5,0),0)</f>
        <v>0</v>
      </c>
      <c r="AA18" s="39">
        <f>IFERROR(VLOOKUP(AA159,DAY!$A$2:$E$1096,5,0),0)</f>
        <v>0</v>
      </c>
      <c r="AB18" s="39">
        <f>IFERROR(VLOOKUP(AB159,DAY!$A$2:$E$1096,5,0),0)</f>
        <v>0</v>
      </c>
      <c r="AC18" s="39">
        <f>IFERROR(VLOOKUP(AC159,DAY!$A$2:$E$1096,5,0),0)</f>
        <v>0</v>
      </c>
      <c r="AD18" s="39">
        <f>IFERROR(VLOOKUP(AD159,DAY!$A$2:$E$1096,5,0),0)</f>
        <v>0</v>
      </c>
      <c r="AE18" s="193"/>
      <c r="AF18" s="195"/>
      <c r="AG18" s="212"/>
      <c r="AH18" s="193"/>
      <c r="AI18" s="198"/>
      <c r="AJ18" s="212"/>
      <c r="AM18" s="33"/>
      <c r="AN18" s="33"/>
      <c r="AQ18" s="37">
        <f>IFERROR(VLOOKUP(AQ160,DAY!$A$2:$E$744,4,0),0)</f>
        <v>0</v>
      </c>
    </row>
    <row r="19" spans="1:52" ht="27.75" customHeight="1" x14ac:dyDescent="0.4">
      <c r="A19" s="193"/>
      <c r="B19" s="37" t="s">
        <v>4</v>
      </c>
      <c r="C19" s="84"/>
      <c r="D19" s="84"/>
      <c r="E19" s="84"/>
      <c r="F19" s="84" t="s">
        <v>87</v>
      </c>
      <c r="G19" s="84" t="s">
        <v>87</v>
      </c>
      <c r="H19" s="84" t="s">
        <v>19</v>
      </c>
      <c r="I19" s="84" t="s">
        <v>19</v>
      </c>
      <c r="J19" s="84" t="s">
        <v>87</v>
      </c>
      <c r="K19" s="84" t="s">
        <v>87</v>
      </c>
      <c r="L19" s="84" t="s">
        <v>87</v>
      </c>
      <c r="M19" s="84" t="s">
        <v>87</v>
      </c>
      <c r="N19" s="84" t="s">
        <v>87</v>
      </c>
      <c r="O19" s="84" t="s">
        <v>19</v>
      </c>
      <c r="P19" s="84" t="s">
        <v>19</v>
      </c>
      <c r="Q19" s="84" t="s">
        <v>87</v>
      </c>
      <c r="R19" s="84" t="s">
        <v>87</v>
      </c>
      <c r="S19" s="84" t="s">
        <v>87</v>
      </c>
      <c r="T19" s="84" t="s">
        <v>87</v>
      </c>
      <c r="U19" s="84" t="s">
        <v>87</v>
      </c>
      <c r="V19" s="84" t="s">
        <v>19</v>
      </c>
      <c r="W19" s="84" t="s">
        <v>19</v>
      </c>
      <c r="X19" s="84" t="s">
        <v>87</v>
      </c>
      <c r="Y19" s="84" t="s">
        <v>87</v>
      </c>
      <c r="Z19" s="84" t="s">
        <v>87</v>
      </c>
      <c r="AA19" s="84" t="s">
        <v>87</v>
      </c>
      <c r="AB19" s="84" t="s">
        <v>87</v>
      </c>
      <c r="AC19" s="84" t="s">
        <v>19</v>
      </c>
      <c r="AD19" s="84" t="s">
        <v>19</v>
      </c>
      <c r="AE19" s="44">
        <f>IF(COUNT(C19:AD19)=0,+(COUNTIF(C19:AD19,"作業"))+(COUNTIF(C19:AD19,"休日")),"")</f>
        <v>25</v>
      </c>
      <c r="AF19" s="98">
        <f>IF(+COUNT(C19:AD19)=0,(COUNTIF(C19:AD19,"休日")),"")</f>
        <v>8</v>
      </c>
      <c r="AG19" s="213" t="str">
        <f>IFERROR(IF(AND(AE19&lt;=6,AE19&gt;=1),$F$149,IF(AM20&gt;0.284,$F$147,$F$148)),0)</f>
        <v>クリア</v>
      </c>
      <c r="AH19" s="44">
        <f>IF(COUNT(C20:AD20)=0,+(COUNTIF(C20:AD20,"作業"))+(COUNTIF(C20:AD20,"休日")),"")</f>
        <v>25</v>
      </c>
      <c r="AI19" s="61">
        <f>IF(COUNT(C20:AD20)=0,(COUNTIF(C20:AD20,"休日")),"")</f>
        <v>8</v>
      </c>
      <c r="AJ19" s="213" t="str">
        <f>IFERROR(IF(AND(AH19&lt;=6,AH19&gt;=1),$F$149,IF(AN20&gt;0.284,$F$145,$F$146)),0)</f>
        <v>達成</v>
      </c>
      <c r="AL19" s="40"/>
      <c r="AM19" s="33"/>
      <c r="AN19" s="33"/>
      <c r="AO19" s="40"/>
      <c r="AP19" s="40"/>
      <c r="AQ19" s="39">
        <f>IFERROR(VLOOKUP(AQ160,DAY!$A$2:$E$744,5,0),0)</f>
        <v>0</v>
      </c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27.75" customHeight="1" thickBot="1" x14ac:dyDescent="0.45">
      <c r="A20" s="222"/>
      <c r="B20" s="27" t="s">
        <v>5</v>
      </c>
      <c r="C20" s="85"/>
      <c r="D20" s="85"/>
      <c r="E20" s="85"/>
      <c r="F20" s="85" t="s">
        <v>87</v>
      </c>
      <c r="G20" s="85" t="s">
        <v>87</v>
      </c>
      <c r="H20" s="85" t="s">
        <v>19</v>
      </c>
      <c r="I20" s="85" t="s">
        <v>19</v>
      </c>
      <c r="J20" s="85" t="s">
        <v>87</v>
      </c>
      <c r="K20" s="85" t="s">
        <v>87</v>
      </c>
      <c r="L20" s="85" t="s">
        <v>87</v>
      </c>
      <c r="M20" s="85" t="s">
        <v>87</v>
      </c>
      <c r="N20" s="85" t="s">
        <v>87</v>
      </c>
      <c r="O20" s="85" t="s">
        <v>19</v>
      </c>
      <c r="P20" s="85" t="s">
        <v>19</v>
      </c>
      <c r="Q20" s="85" t="s">
        <v>87</v>
      </c>
      <c r="R20" s="85" t="s">
        <v>87</v>
      </c>
      <c r="S20" s="85" t="s">
        <v>87</v>
      </c>
      <c r="T20" s="85" t="s">
        <v>87</v>
      </c>
      <c r="U20" s="85" t="s">
        <v>87</v>
      </c>
      <c r="V20" s="85" t="s">
        <v>19</v>
      </c>
      <c r="W20" s="85" t="s">
        <v>19</v>
      </c>
      <c r="X20" s="85" t="s">
        <v>87</v>
      </c>
      <c r="Y20" s="85" t="s">
        <v>87</v>
      </c>
      <c r="Z20" s="85" t="s">
        <v>87</v>
      </c>
      <c r="AA20" s="85" t="s">
        <v>87</v>
      </c>
      <c r="AB20" s="85" t="s">
        <v>87</v>
      </c>
      <c r="AC20" s="85" t="s">
        <v>19</v>
      </c>
      <c r="AD20" s="85" t="s">
        <v>19</v>
      </c>
      <c r="AE20" s="189">
        <f>IFERROR(AM20,0)</f>
        <v>0.32</v>
      </c>
      <c r="AF20" s="190"/>
      <c r="AG20" s="214"/>
      <c r="AH20" s="189">
        <f>IFERROR(AN20,0)</f>
        <v>0.32</v>
      </c>
      <c r="AI20" s="191"/>
      <c r="AJ20" s="214"/>
      <c r="AM20" s="46">
        <f>ROUND(AF19/AE19,3)</f>
        <v>0.32</v>
      </c>
      <c r="AN20" s="47">
        <f>ROUND(AI19/AH19,3)</f>
        <v>0.32</v>
      </c>
      <c r="AQ20" s="43">
        <f>IFERROR(VLOOKUP(AQ160,DAY!$A$2:$E$744,6,0),0)</f>
        <v>0</v>
      </c>
    </row>
    <row r="21" spans="1:52" s="42" customFormat="1" ht="27.75" customHeight="1" thickBot="1" x14ac:dyDescent="0.45">
      <c r="A21" s="196" t="s">
        <v>63</v>
      </c>
      <c r="B21" s="32" t="s">
        <v>0</v>
      </c>
      <c r="C21" s="32">
        <f>IFERROR(VLOOKUP(C160,DAY!$A$2:$E$1096,2,0),0)</f>
        <v>0</v>
      </c>
      <c r="D21" s="32">
        <f>IFERROR(VLOOKUP(D160,DAY!$A$2:$E$1096,2,0),0)</f>
        <v>0</v>
      </c>
      <c r="E21" s="32">
        <f>IFERROR(VLOOKUP(E160,DAY!$A$2:$E$1096,2,0),0)</f>
        <v>0</v>
      </c>
      <c r="F21" s="32">
        <f>IFERROR(VLOOKUP(F160,DAY!$A$2:$E$1096,2,0),0)</f>
        <v>0</v>
      </c>
      <c r="G21" s="32">
        <f>IFERROR(VLOOKUP(G160,DAY!$A$2:$E$1096,2,0),0)</f>
        <v>0</v>
      </c>
      <c r="H21" s="32">
        <f>IFERROR(VLOOKUP(H160,DAY!$A$2:$E$1096,2,0),0)</f>
        <v>0</v>
      </c>
      <c r="I21" s="32">
        <f>IFERROR(VLOOKUP(I160,DAY!$A$2:$E$1096,2,0),0)</f>
        <v>0</v>
      </c>
      <c r="J21" s="32">
        <f>IFERROR(VLOOKUP(J160,DAY!$A$2:$E$1096,2,0),0)</f>
        <v>0</v>
      </c>
      <c r="K21" s="32">
        <f>IFERROR(VLOOKUP(K160,DAY!$A$2:$E$1096,2,0),0)</f>
        <v>0</v>
      </c>
      <c r="L21" s="32">
        <f>IFERROR(VLOOKUP(L160,DAY!$A$2:$E$1096,2,0),0)</f>
        <v>0</v>
      </c>
      <c r="M21" s="32">
        <f>IFERROR(VLOOKUP(M160,DAY!$A$2:$E$1096,2,0),0)</f>
        <v>0</v>
      </c>
      <c r="N21" s="32">
        <f>IFERROR(VLOOKUP(N160,DAY!$A$2:$E$1096,2,0),0)</f>
        <v>0</v>
      </c>
      <c r="O21" s="32">
        <f>IFERROR(VLOOKUP(O160,DAY!$A$2:$E$1096,2,0),0)</f>
        <v>0</v>
      </c>
      <c r="P21" s="32">
        <f>IFERROR(VLOOKUP(P160,DAY!$A$2:$E$1096,2,0),0)</f>
        <v>0</v>
      </c>
      <c r="Q21" s="32">
        <f>IFERROR(VLOOKUP(Q160,DAY!$A$2:$E$1096,2,0),0)</f>
        <v>0</v>
      </c>
      <c r="R21" s="32">
        <f>IFERROR(VLOOKUP(R160,DAY!$A$2:$E$1096,2,0),0)</f>
        <v>0</v>
      </c>
      <c r="S21" s="32">
        <f>IFERROR(VLOOKUP(S160,DAY!$A$2:$E$1096,2,0),0)</f>
        <v>0</v>
      </c>
      <c r="T21" s="32">
        <f>IFERROR(VLOOKUP(T160,DAY!$A$2:$E$1096,2,0),0)</f>
        <v>0</v>
      </c>
      <c r="U21" s="32">
        <f>IFERROR(VLOOKUP(U160,DAY!$A$2:$E$1096,2,0),0)</f>
        <v>0</v>
      </c>
      <c r="V21" s="32">
        <f>IFERROR(VLOOKUP(V160,DAY!$A$2:$E$1096,2,0),0)</f>
        <v>0</v>
      </c>
      <c r="W21" s="32">
        <f>IFERROR(VLOOKUP(W160,DAY!$A$2:$E$1096,2,0),0)</f>
        <v>0</v>
      </c>
      <c r="X21" s="32">
        <f>IFERROR(VLOOKUP(X160,DAY!$A$2:$E$1096,2,0),0)</f>
        <v>0</v>
      </c>
      <c r="Y21" s="32">
        <f>IFERROR(VLOOKUP(Y160,DAY!$A$2:$E$1096,2,0),0)</f>
        <v>0</v>
      </c>
      <c r="Z21" s="32">
        <f>IFERROR(VLOOKUP(Z160,DAY!$A$2:$E$1096,2,0),0)</f>
        <v>0</v>
      </c>
      <c r="AA21" s="32">
        <f>IFERROR(VLOOKUP(AA160,DAY!$A$2:$E$1096,2,0),0)</f>
        <v>0</v>
      </c>
      <c r="AB21" s="32">
        <f>IFERROR(VLOOKUP(AB160,DAY!$A$2:$E$1096,2,0),0)</f>
        <v>0</v>
      </c>
      <c r="AC21" s="32">
        <f>IFERROR(VLOOKUP(AC160,DAY!$A$2:$E$1096,2,0),0)</f>
        <v>0</v>
      </c>
      <c r="AD21" s="32">
        <f>IFERROR(VLOOKUP(AD160,DAY!$A$2:$E$1096,2,0),0)</f>
        <v>0</v>
      </c>
      <c r="AE21" s="192" t="s">
        <v>11</v>
      </c>
      <c r="AF21" s="194" t="s">
        <v>12</v>
      </c>
      <c r="AG21" s="211" t="s">
        <v>84</v>
      </c>
      <c r="AH21" s="196" t="s">
        <v>11</v>
      </c>
      <c r="AI21" s="197" t="s">
        <v>13</v>
      </c>
      <c r="AJ21" s="211" t="s">
        <v>84</v>
      </c>
      <c r="AK21" s="40"/>
      <c r="AL21" s="20"/>
      <c r="AM21" s="33"/>
      <c r="AN21" s="33"/>
      <c r="AO21" s="20"/>
      <c r="AP21" s="20"/>
      <c r="AQ21" s="45">
        <f>IFERROR(VLOOKUP(AQ160,DAY!$A$2:$E$744,7,0),0)</f>
        <v>0</v>
      </c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7.75" customHeight="1" x14ac:dyDescent="0.4">
      <c r="A22" s="193"/>
      <c r="B22" s="35" t="s">
        <v>1</v>
      </c>
      <c r="C22" s="35">
        <f>IFERROR(VLOOKUP(C160,DAY!$A$2:$E$1096,3,0),0)</f>
        <v>0</v>
      </c>
      <c r="D22" s="35">
        <f>IFERROR(VLOOKUP(D160,DAY!$A$2:$E$1096,3,0),0)</f>
        <v>0</v>
      </c>
      <c r="E22" s="35">
        <f>IFERROR(VLOOKUP(E160,DAY!$A$2:$E$1096,3,0),0)</f>
        <v>0</v>
      </c>
      <c r="F22" s="35">
        <f>IFERROR(VLOOKUP(F160,DAY!$A$2:$E$1096,3,0),0)</f>
        <v>0</v>
      </c>
      <c r="G22" s="35">
        <f>IFERROR(VLOOKUP(G160,DAY!$A$2:$E$1096,3,0),0)</f>
        <v>0</v>
      </c>
      <c r="H22" s="35">
        <f>IFERROR(VLOOKUP(H160,DAY!$A$2:$E$1096,3,0),0)</f>
        <v>0</v>
      </c>
      <c r="I22" s="35">
        <f>IFERROR(VLOOKUP(I160,DAY!$A$2:$E$1096,3,0),0)</f>
        <v>0</v>
      </c>
      <c r="J22" s="35">
        <f>IFERROR(VLOOKUP(J160,DAY!$A$2:$E$1096,3,0),0)</f>
        <v>0</v>
      </c>
      <c r="K22" s="35">
        <f>IFERROR(VLOOKUP(K160,DAY!$A$2:$E$1096,3,0),0)</f>
        <v>0</v>
      </c>
      <c r="L22" s="35">
        <f>IFERROR(VLOOKUP(L160,DAY!$A$2:$E$1096,3,0),0)</f>
        <v>0</v>
      </c>
      <c r="M22" s="35">
        <f>IFERROR(VLOOKUP(M160,DAY!$A$2:$E$1096,3,0),0)</f>
        <v>0</v>
      </c>
      <c r="N22" s="35">
        <f>IFERROR(VLOOKUP(N160,DAY!$A$2:$E$1096,3,0),0)</f>
        <v>0</v>
      </c>
      <c r="O22" s="35">
        <f>IFERROR(VLOOKUP(O160,DAY!$A$2:$E$1096,3,0),0)</f>
        <v>0</v>
      </c>
      <c r="P22" s="35">
        <f>IFERROR(VLOOKUP(P160,DAY!$A$2:$E$1096,3,0),0)</f>
        <v>0</v>
      </c>
      <c r="Q22" s="35">
        <f>IFERROR(VLOOKUP(Q160,DAY!$A$2:$E$1096,3,0),0)</f>
        <v>0</v>
      </c>
      <c r="R22" s="35">
        <f>IFERROR(VLOOKUP(R160,DAY!$A$2:$E$1096,3,0),0)</f>
        <v>0</v>
      </c>
      <c r="S22" s="35">
        <f>IFERROR(VLOOKUP(S160,DAY!$A$2:$E$1096,3,0),0)</f>
        <v>0</v>
      </c>
      <c r="T22" s="35">
        <f>IFERROR(VLOOKUP(T160,DAY!$A$2:$E$1096,3,0),0)</f>
        <v>0</v>
      </c>
      <c r="U22" s="35">
        <f>IFERROR(VLOOKUP(U160,DAY!$A$2:$E$1096,3,0),0)</f>
        <v>0</v>
      </c>
      <c r="V22" s="35">
        <f>IFERROR(VLOOKUP(V160,DAY!$A$2:$E$1096,3,0),0)</f>
        <v>0</v>
      </c>
      <c r="W22" s="35">
        <f>IFERROR(VLOOKUP(W160,DAY!$A$2:$E$1096,3,0),0)</f>
        <v>0</v>
      </c>
      <c r="X22" s="35">
        <f>IFERROR(VLOOKUP(X160,DAY!$A$2:$E$1096,3,0),0)</f>
        <v>0</v>
      </c>
      <c r="Y22" s="35">
        <f>IFERROR(VLOOKUP(Y160,DAY!$A$2:$E$1096,3,0),0)</f>
        <v>0</v>
      </c>
      <c r="Z22" s="35">
        <f>IFERROR(VLOOKUP(Z160,DAY!$A$2:$E$1096,3,0),0)</f>
        <v>0</v>
      </c>
      <c r="AA22" s="35">
        <f>IFERROR(VLOOKUP(AA160,DAY!$A$2:$E$1096,3,0),0)</f>
        <v>0</v>
      </c>
      <c r="AB22" s="35">
        <f>IFERROR(VLOOKUP(AB160,DAY!$A$2:$E$1096,3,0),0)</f>
        <v>0</v>
      </c>
      <c r="AC22" s="35">
        <f>IFERROR(VLOOKUP(AC160,DAY!$A$2:$E$1096,3,0),0)</f>
        <v>0</v>
      </c>
      <c r="AD22" s="36">
        <f>IFERROR(VLOOKUP(AD160,DAY!$A$2:$E$1096,3,0),0)</f>
        <v>0</v>
      </c>
      <c r="AE22" s="193"/>
      <c r="AF22" s="195"/>
      <c r="AG22" s="211"/>
      <c r="AH22" s="193"/>
      <c r="AI22" s="198"/>
      <c r="AJ22" s="211"/>
      <c r="AM22" s="33"/>
      <c r="AN22" s="33"/>
      <c r="AQ22" s="34">
        <f>IFERROR(VLOOKUP(AQ161,DAY!$A$2:$E$744,2,0),0)</f>
        <v>0</v>
      </c>
    </row>
    <row r="23" spans="1:52" ht="27.75" customHeight="1" x14ac:dyDescent="0.4">
      <c r="A23" s="193"/>
      <c r="B23" s="38" t="s">
        <v>2</v>
      </c>
      <c r="C23" s="38">
        <f>IFERROR(VLOOKUP(C160,DAY!$A$2:$E$1096,4,0),0)</f>
        <v>0</v>
      </c>
      <c r="D23" s="38">
        <f>IFERROR(VLOOKUP(D160,DAY!$A$2:$E$1096,4,0),0)</f>
        <v>0</v>
      </c>
      <c r="E23" s="38">
        <f>IFERROR(VLOOKUP(E160,DAY!$A$2:$E$1096,4,0),0)</f>
        <v>0</v>
      </c>
      <c r="F23" s="38">
        <f>IFERROR(VLOOKUP(F160,DAY!$A$2:$E$1096,4,0),0)</f>
        <v>0</v>
      </c>
      <c r="G23" s="38">
        <f>IFERROR(VLOOKUP(G160,DAY!$A$2:$E$1096,4,0),0)</f>
        <v>0</v>
      </c>
      <c r="H23" s="38">
        <f>IFERROR(VLOOKUP(H160,DAY!$A$2:$E$1096,4,0),0)</f>
        <v>0</v>
      </c>
      <c r="I23" s="38">
        <f>IFERROR(VLOOKUP(I160,DAY!$A$2:$E$1096,4,0),0)</f>
        <v>0</v>
      </c>
      <c r="J23" s="38">
        <f>IFERROR(VLOOKUP(J160,DAY!$A$2:$E$1096,4,0),0)</f>
        <v>0</v>
      </c>
      <c r="K23" s="38">
        <f>IFERROR(VLOOKUP(K160,DAY!$A$2:$E$1096,4,0),0)</f>
        <v>0</v>
      </c>
      <c r="L23" s="38">
        <f>IFERROR(VLOOKUP(L160,DAY!$A$2:$E$1096,4,0),0)</f>
        <v>0</v>
      </c>
      <c r="M23" s="38">
        <f>IFERROR(VLOOKUP(M160,DAY!$A$2:$E$1096,4,0),0)</f>
        <v>0</v>
      </c>
      <c r="N23" s="38">
        <f>IFERROR(VLOOKUP(N160,DAY!$A$2:$E$1096,4,0),0)</f>
        <v>0</v>
      </c>
      <c r="O23" s="38">
        <f>IFERROR(VLOOKUP(O160,DAY!$A$2:$E$1096,4,0),0)</f>
        <v>0</v>
      </c>
      <c r="P23" s="38">
        <f>IFERROR(VLOOKUP(P160,DAY!$A$2:$E$1096,4,0),0)</f>
        <v>0</v>
      </c>
      <c r="Q23" s="38">
        <f>IFERROR(VLOOKUP(Q160,DAY!$A$2:$E$1096,4,0),0)</f>
        <v>0</v>
      </c>
      <c r="R23" s="38">
        <f>IFERROR(VLOOKUP(R160,DAY!$A$2:$E$1096,4,0),0)</f>
        <v>0</v>
      </c>
      <c r="S23" s="38">
        <f>IFERROR(VLOOKUP(S160,DAY!$A$2:$E$1096,4,0),0)</f>
        <v>0</v>
      </c>
      <c r="T23" s="38">
        <f>IFERROR(VLOOKUP(T160,DAY!$A$2:$E$1096,4,0),0)</f>
        <v>0</v>
      </c>
      <c r="U23" s="38">
        <f>IFERROR(VLOOKUP(U160,DAY!$A$2:$E$1096,4,0),0)</f>
        <v>0</v>
      </c>
      <c r="V23" s="38">
        <f>IFERROR(VLOOKUP(V160,DAY!$A$2:$E$1096,4,0),0)</f>
        <v>0</v>
      </c>
      <c r="W23" s="38">
        <f>IFERROR(VLOOKUP(W160,DAY!$A$2:$E$1096,4,0),0)</f>
        <v>0</v>
      </c>
      <c r="X23" s="38">
        <f>IFERROR(VLOOKUP(X160,DAY!$A$2:$E$1096,4,0),0)</f>
        <v>0</v>
      </c>
      <c r="Y23" s="38">
        <f>IFERROR(VLOOKUP(Y160,DAY!$A$2:$E$1096,4,0),0)</f>
        <v>0</v>
      </c>
      <c r="Z23" s="38">
        <f>IFERROR(VLOOKUP(Z160,DAY!$A$2:$E$1096,4,0),0)</f>
        <v>0</v>
      </c>
      <c r="AA23" s="38">
        <f>IFERROR(VLOOKUP(AA160,DAY!$A$2:$E$1096,4,0),0)</f>
        <v>0</v>
      </c>
      <c r="AB23" s="38">
        <f>IFERROR(VLOOKUP(AB160,DAY!$A$2:$E$1096,4,0),0)</f>
        <v>0</v>
      </c>
      <c r="AC23" s="38">
        <f>IFERROR(VLOOKUP(AC160,DAY!$A$2:$E$1096,4,0),0)</f>
        <v>0</v>
      </c>
      <c r="AD23" s="38">
        <f>IFERROR(VLOOKUP(AD160,DAY!$A$2:$E$1096,4,0),0)</f>
        <v>0</v>
      </c>
      <c r="AE23" s="193"/>
      <c r="AF23" s="195"/>
      <c r="AG23" s="211"/>
      <c r="AH23" s="193"/>
      <c r="AI23" s="198"/>
      <c r="AJ23" s="211"/>
      <c r="AM23" s="33"/>
      <c r="AN23" s="33"/>
      <c r="AQ23" s="37">
        <f>IFERROR(VLOOKUP(AQ161,DAY!$A$2:$E$744,3,0),0)</f>
        <v>0</v>
      </c>
    </row>
    <row r="24" spans="1:52" ht="88.5" customHeight="1" x14ac:dyDescent="0.4">
      <c r="A24" s="193"/>
      <c r="B24" s="39" t="s">
        <v>3</v>
      </c>
      <c r="C24" s="39">
        <f>IFERROR(VLOOKUP(C160,DAY!$A$2:$E$1096,5,0),0)</f>
        <v>0</v>
      </c>
      <c r="D24" s="39">
        <f>IFERROR(VLOOKUP(D160,DAY!$A$2:$E$1096,5,0),0)</f>
        <v>0</v>
      </c>
      <c r="E24" s="39">
        <f>IFERROR(VLOOKUP(E160,DAY!$A$2:$E$1096,5,0),0)</f>
        <v>0</v>
      </c>
      <c r="F24" s="39">
        <f>IFERROR(VLOOKUP(F160,DAY!$A$2:$E$1096,5,0),0)</f>
        <v>0</v>
      </c>
      <c r="G24" s="39">
        <f>IFERROR(VLOOKUP(G160,DAY!$A$2:$E$1096,5,0),0)</f>
        <v>0</v>
      </c>
      <c r="H24" s="39">
        <f>IFERROR(VLOOKUP(H160,DAY!$A$2:$E$1096,5,0),0)</f>
        <v>0</v>
      </c>
      <c r="I24" s="39">
        <f>IFERROR(VLOOKUP(I160,DAY!$A$2:$E$1096,5,0),0)</f>
        <v>0</v>
      </c>
      <c r="J24" s="39">
        <f>IFERROR(VLOOKUP(J160,DAY!$A$2:$E$1096,5,0),0)</f>
        <v>0</v>
      </c>
      <c r="K24" s="39">
        <f>IFERROR(VLOOKUP(K160,DAY!$A$2:$E$1096,5,0),0)</f>
        <v>0</v>
      </c>
      <c r="L24" s="39">
        <f>IFERROR(VLOOKUP(L160,DAY!$A$2:$E$1096,5,0),0)</f>
        <v>0</v>
      </c>
      <c r="M24" s="39">
        <f>IFERROR(VLOOKUP(M160,DAY!$A$2:$E$1096,5,0),0)</f>
        <v>0</v>
      </c>
      <c r="N24" s="39">
        <f>IFERROR(VLOOKUP(N160,DAY!$A$2:$E$1096,5,0),0)</f>
        <v>0</v>
      </c>
      <c r="O24" s="39">
        <f>IFERROR(VLOOKUP(O160,DAY!$A$2:$E$1096,5,0),0)</f>
        <v>0</v>
      </c>
      <c r="P24" s="39">
        <f>IFERROR(VLOOKUP(P160,DAY!$A$2:$E$1096,5,0),0)</f>
        <v>0</v>
      </c>
      <c r="Q24" s="39">
        <f>IFERROR(VLOOKUP(Q160,DAY!$A$2:$E$1096,5,0),0)</f>
        <v>0</v>
      </c>
      <c r="R24" s="39">
        <f>IFERROR(VLOOKUP(R160,DAY!$A$2:$E$1096,5,0),0)</f>
        <v>0</v>
      </c>
      <c r="S24" s="39">
        <f>IFERROR(VLOOKUP(S160,DAY!$A$2:$E$1096,5,0),0)</f>
        <v>0</v>
      </c>
      <c r="T24" s="39">
        <f>IFERROR(VLOOKUP(T160,DAY!$A$2:$E$1096,5,0),0)</f>
        <v>0</v>
      </c>
      <c r="U24" s="39">
        <f>IFERROR(VLOOKUP(U160,DAY!$A$2:$E$1096,5,0),0)</f>
        <v>0</v>
      </c>
      <c r="V24" s="39">
        <f>IFERROR(VLOOKUP(V160,DAY!$A$2:$E$1096,5,0),0)</f>
        <v>0</v>
      </c>
      <c r="W24" s="39">
        <f>IFERROR(VLOOKUP(W160,DAY!$A$2:$E$1096,5,0),0)</f>
        <v>0</v>
      </c>
      <c r="X24" s="39">
        <f>IFERROR(VLOOKUP(X160,DAY!$A$2:$E$1096,5,0),0)</f>
        <v>0</v>
      </c>
      <c r="Y24" s="39">
        <f>IFERROR(VLOOKUP(Y160,DAY!$A$2:$E$1096,5,0),0)</f>
        <v>0</v>
      </c>
      <c r="Z24" s="39">
        <f>IFERROR(VLOOKUP(Z160,DAY!$A$2:$E$1096,5,0),0)</f>
        <v>0</v>
      </c>
      <c r="AA24" s="39">
        <f>IFERROR(VLOOKUP(AA160,DAY!$A$2:$E$1096,5,0),0)</f>
        <v>0</v>
      </c>
      <c r="AB24" s="39">
        <f>IFERROR(VLOOKUP(AB160,DAY!$A$2:$E$1096,5,0),0)</f>
        <v>0</v>
      </c>
      <c r="AC24" s="39">
        <f>IFERROR(VLOOKUP(AC160,DAY!$A$2:$E$1096,5,0),0)</f>
        <v>0</v>
      </c>
      <c r="AD24" s="39">
        <f>IFERROR(VLOOKUP(AD160,DAY!$A$2:$E$1096,5,0),0)</f>
        <v>0</v>
      </c>
      <c r="AE24" s="193"/>
      <c r="AF24" s="195"/>
      <c r="AG24" s="212"/>
      <c r="AH24" s="193"/>
      <c r="AI24" s="198"/>
      <c r="AJ24" s="212"/>
      <c r="AM24" s="41"/>
      <c r="AN24" s="41"/>
      <c r="AQ24" s="37">
        <f>IFERROR(VLOOKUP(AQ161,DAY!$A$2:$E$744,4,0),0)</f>
        <v>0</v>
      </c>
    </row>
    <row r="25" spans="1:52" ht="27.75" customHeight="1" x14ac:dyDescent="0.4">
      <c r="A25" s="193"/>
      <c r="B25" s="37" t="s">
        <v>4</v>
      </c>
      <c r="C25" s="84" t="s">
        <v>87</v>
      </c>
      <c r="D25" s="84" t="s">
        <v>87</v>
      </c>
      <c r="E25" s="84" t="s">
        <v>87</v>
      </c>
      <c r="F25" s="84" t="s">
        <v>87</v>
      </c>
      <c r="G25" s="84" t="s">
        <v>88</v>
      </c>
      <c r="H25" s="84" t="s">
        <v>88</v>
      </c>
      <c r="I25" s="84" t="s">
        <v>88</v>
      </c>
      <c r="J25" s="84" t="s">
        <v>88</v>
      </c>
      <c r="K25" s="84" t="s">
        <v>88</v>
      </c>
      <c r="L25" s="84" t="s">
        <v>88</v>
      </c>
      <c r="M25" s="84" t="s">
        <v>87</v>
      </c>
      <c r="N25" s="84" t="s">
        <v>87</v>
      </c>
      <c r="O25" s="84" t="s">
        <v>19</v>
      </c>
      <c r="P25" s="84" t="s">
        <v>19</v>
      </c>
      <c r="Q25" s="84" t="s">
        <v>19</v>
      </c>
      <c r="R25" s="84" t="s">
        <v>87</v>
      </c>
      <c r="S25" s="84" t="s">
        <v>87</v>
      </c>
      <c r="T25" s="84" t="s">
        <v>87</v>
      </c>
      <c r="U25" s="84" t="s">
        <v>87</v>
      </c>
      <c r="V25" s="84" t="s">
        <v>19</v>
      </c>
      <c r="W25" s="84" t="s">
        <v>19</v>
      </c>
      <c r="X25" s="84" t="s">
        <v>87</v>
      </c>
      <c r="Y25" s="84" t="s">
        <v>87</v>
      </c>
      <c r="Z25" s="84" t="s">
        <v>87</v>
      </c>
      <c r="AA25" s="84" t="s">
        <v>87</v>
      </c>
      <c r="AB25" s="84" t="s">
        <v>87</v>
      </c>
      <c r="AC25" s="84" t="s">
        <v>19</v>
      </c>
      <c r="AD25" s="84" t="s">
        <v>19</v>
      </c>
      <c r="AE25" s="44">
        <f>IF(COUNT(C25:AD25)=0,+(COUNTIF(C25:AD25,"作業"))+(COUNTIF(C25:AD25,"休日")),"")</f>
        <v>22</v>
      </c>
      <c r="AF25" s="98">
        <f>IF(+COUNT(C25:AD25)=0,(COUNTIF(C25:AD25,"休日")),"")</f>
        <v>7</v>
      </c>
      <c r="AG25" s="213" t="str">
        <f>IFERROR(IF(AND(AE25&lt;=6,AE25&gt;=1),$F$149,IF(AM26&gt;0.284,$F$147,$F$148)),0)</f>
        <v>クリア</v>
      </c>
      <c r="AH25" s="44">
        <f>IF(COUNT(C26:AD26)=0,+(COUNTIF(C26:AD26,"作業"))+(COUNTIF(C26:AD26,"休日")),"")</f>
        <v>22</v>
      </c>
      <c r="AI25" s="61">
        <f>IF(COUNT(C26:AD26)=0,(COUNTIF(C26:AD26,"休日")),"")</f>
        <v>7</v>
      </c>
      <c r="AJ25" s="213" t="str">
        <f>IFERROR(IF(AND(AH25&lt;=6,AH25&gt;=1),$F$149,IF(AN26&gt;0.284,$F$145,$F$146)),0)</f>
        <v>達成</v>
      </c>
      <c r="AL25" s="40"/>
      <c r="AM25" s="33"/>
      <c r="AN25" s="33"/>
      <c r="AO25" s="40"/>
      <c r="AP25" s="40"/>
      <c r="AQ25" s="39">
        <f>IFERROR(VLOOKUP(AQ161,DAY!$A$2:$E$744,5,0),0)</f>
        <v>0</v>
      </c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ht="27.75" customHeight="1" thickBot="1" x14ac:dyDescent="0.45">
      <c r="A26" s="222"/>
      <c r="B26" s="27" t="s">
        <v>5</v>
      </c>
      <c r="C26" s="85" t="s">
        <v>87</v>
      </c>
      <c r="D26" s="85" t="s">
        <v>87</v>
      </c>
      <c r="E26" s="85" t="s">
        <v>87</v>
      </c>
      <c r="F26" s="85" t="s">
        <v>87</v>
      </c>
      <c r="G26" s="85" t="s">
        <v>88</v>
      </c>
      <c r="H26" s="85" t="s">
        <v>88</v>
      </c>
      <c r="I26" s="85" t="s">
        <v>88</v>
      </c>
      <c r="J26" s="85" t="s">
        <v>88</v>
      </c>
      <c r="K26" s="85" t="s">
        <v>88</v>
      </c>
      <c r="L26" s="85" t="s">
        <v>88</v>
      </c>
      <c r="M26" s="85" t="s">
        <v>87</v>
      </c>
      <c r="N26" s="85" t="s">
        <v>87</v>
      </c>
      <c r="O26" s="85" t="s">
        <v>19</v>
      </c>
      <c r="P26" s="85" t="s">
        <v>19</v>
      </c>
      <c r="Q26" s="85" t="s">
        <v>19</v>
      </c>
      <c r="R26" s="85" t="s">
        <v>87</v>
      </c>
      <c r="S26" s="85" t="s">
        <v>87</v>
      </c>
      <c r="T26" s="85" t="s">
        <v>87</v>
      </c>
      <c r="U26" s="85" t="s">
        <v>87</v>
      </c>
      <c r="V26" s="85" t="s">
        <v>19</v>
      </c>
      <c r="W26" s="85" t="s">
        <v>19</v>
      </c>
      <c r="X26" s="85" t="s">
        <v>87</v>
      </c>
      <c r="Y26" s="85" t="s">
        <v>87</v>
      </c>
      <c r="Z26" s="85" t="s">
        <v>87</v>
      </c>
      <c r="AA26" s="85" t="s">
        <v>87</v>
      </c>
      <c r="AB26" s="85" t="s">
        <v>87</v>
      </c>
      <c r="AC26" s="85" t="s">
        <v>19</v>
      </c>
      <c r="AD26" s="85" t="s">
        <v>19</v>
      </c>
      <c r="AE26" s="189">
        <f>IFERROR(AM26,0)</f>
        <v>0.318</v>
      </c>
      <c r="AF26" s="190"/>
      <c r="AG26" s="214"/>
      <c r="AH26" s="189">
        <f>IFERROR(AN26,0)</f>
        <v>0.318</v>
      </c>
      <c r="AI26" s="191"/>
      <c r="AJ26" s="214"/>
      <c r="AM26" s="46">
        <f>ROUND(AF25/AE25,3)</f>
        <v>0.318</v>
      </c>
      <c r="AN26" s="47">
        <f>ROUND(AI25/AH25,3)</f>
        <v>0.318</v>
      </c>
      <c r="AQ26" s="43">
        <f>IFERROR(VLOOKUP(AQ161,DAY!$A$2:$E$744,6,0),0)</f>
        <v>0</v>
      </c>
    </row>
    <row r="27" spans="1:52" s="42" customFormat="1" ht="27.75" customHeight="1" thickBot="1" x14ac:dyDescent="0.45">
      <c r="A27" s="196" t="s">
        <v>64</v>
      </c>
      <c r="B27" s="48" t="s">
        <v>0</v>
      </c>
      <c r="C27" s="48">
        <f>IFERROR(VLOOKUP(C161,DAY!$A$2:$E$1096,2,0),0)</f>
        <v>0</v>
      </c>
      <c r="D27" s="48">
        <f>IFERROR(VLOOKUP(D161,DAY!$A$2:$E$1096,2,0),0)</f>
        <v>0</v>
      </c>
      <c r="E27" s="48">
        <f>IFERROR(VLOOKUP(E161,DAY!$A$2:$E$1096,2,0),0)</f>
        <v>0</v>
      </c>
      <c r="F27" s="48">
        <f>IFERROR(VLOOKUP(F161,DAY!$A$2:$E$1096,2,0),0)</f>
        <v>0</v>
      </c>
      <c r="G27" s="48">
        <f>IFERROR(VLOOKUP(G161,DAY!$A$2:$E$1096,2,0),0)</f>
        <v>0</v>
      </c>
      <c r="H27" s="48">
        <f>IFERROR(VLOOKUP(H161,DAY!$A$2:$E$1096,2,0),0)</f>
        <v>0</v>
      </c>
      <c r="I27" s="48">
        <f>IFERROR(VLOOKUP(I161,DAY!$A$2:$E$1096,2,0),0)</f>
        <v>0</v>
      </c>
      <c r="J27" s="48">
        <f>IFERROR(VLOOKUP(J161,DAY!$A$2:$E$1096,2,0),0)</f>
        <v>0</v>
      </c>
      <c r="K27" s="48">
        <f>IFERROR(VLOOKUP(K161,DAY!$A$2:$E$1096,2,0),0)</f>
        <v>0</v>
      </c>
      <c r="L27" s="48">
        <f>IFERROR(VLOOKUP(L161,DAY!$A$2:$E$1096,2,0),0)</f>
        <v>0</v>
      </c>
      <c r="M27" s="48">
        <f>IFERROR(VLOOKUP(M161,DAY!$A$2:$E$1096,2,0),0)</f>
        <v>0</v>
      </c>
      <c r="N27" s="48">
        <f>IFERROR(VLOOKUP(N161,DAY!$A$2:$E$1096,2,0),0)</f>
        <v>0</v>
      </c>
      <c r="O27" s="48">
        <f>IFERROR(VLOOKUP(O161,DAY!$A$2:$E$1096,2,0),0)</f>
        <v>0</v>
      </c>
      <c r="P27" s="48">
        <f>IFERROR(VLOOKUP(P161,DAY!$A$2:$E$1096,2,0),0)</f>
        <v>0</v>
      </c>
      <c r="Q27" s="48">
        <f>IFERROR(VLOOKUP(Q161,DAY!$A$2:$E$1096,2,0),0)</f>
        <v>0</v>
      </c>
      <c r="R27" s="48">
        <f>IFERROR(VLOOKUP(R161,DAY!$A$2:$E$1096,2,0),0)</f>
        <v>0</v>
      </c>
      <c r="S27" s="48">
        <f>IFERROR(VLOOKUP(S161,DAY!$A$2:$E$1096,2,0),0)</f>
        <v>0</v>
      </c>
      <c r="T27" s="48">
        <f>IFERROR(VLOOKUP(T161,DAY!$A$2:$E$1096,2,0),0)</f>
        <v>0</v>
      </c>
      <c r="U27" s="48">
        <f>IFERROR(VLOOKUP(U161,DAY!$A$2:$E$1096,2,0),0)</f>
        <v>0</v>
      </c>
      <c r="V27" s="48">
        <f>IFERROR(VLOOKUP(V161,DAY!$A$2:$E$1096,2,0),0)</f>
        <v>0</v>
      </c>
      <c r="W27" s="48">
        <f>IFERROR(VLOOKUP(W161,DAY!$A$2:$E$1096,2,0),0)</f>
        <v>0</v>
      </c>
      <c r="X27" s="48">
        <f>IFERROR(VLOOKUP(X161,DAY!$A$2:$E$1096,2,0),0)</f>
        <v>0</v>
      </c>
      <c r="Y27" s="48">
        <f>IFERROR(VLOOKUP(Y161,DAY!$A$2:$E$1096,2,0),0)</f>
        <v>0</v>
      </c>
      <c r="Z27" s="48">
        <f>IFERROR(VLOOKUP(Z161,DAY!$A$2:$E$1096,2,0),0)</f>
        <v>0</v>
      </c>
      <c r="AA27" s="48">
        <f>IFERROR(VLOOKUP(AA161,DAY!$A$2:$E$1096,2,0),0)</f>
        <v>0</v>
      </c>
      <c r="AB27" s="48">
        <f>IFERROR(VLOOKUP(AB161,DAY!$A$2:$E$1096,2,0),0)</f>
        <v>0</v>
      </c>
      <c r="AC27" s="48">
        <f>IFERROR(VLOOKUP(AC161,DAY!$A$2:$E$1096,2,0),0)</f>
        <v>0</v>
      </c>
      <c r="AD27" s="48">
        <f>IFERROR(VLOOKUP(AD161,DAY!$A$2:$E$1096,2,0),0)</f>
        <v>0</v>
      </c>
      <c r="AE27" s="192" t="s">
        <v>11</v>
      </c>
      <c r="AF27" s="194" t="s">
        <v>12</v>
      </c>
      <c r="AG27" s="211" t="s">
        <v>84</v>
      </c>
      <c r="AH27" s="196" t="s">
        <v>11</v>
      </c>
      <c r="AI27" s="197" t="s">
        <v>13</v>
      </c>
      <c r="AJ27" s="211" t="s">
        <v>84</v>
      </c>
      <c r="AK27" s="40"/>
      <c r="AL27" s="20"/>
      <c r="AM27" s="33"/>
      <c r="AN27" s="33"/>
      <c r="AO27" s="20"/>
      <c r="AP27" s="20"/>
      <c r="AQ27" s="45">
        <f>IFERROR(VLOOKUP(AQ161,DAY!$A$2:$E$744,6,0),0)</f>
        <v>0</v>
      </c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7.75" customHeight="1" x14ac:dyDescent="0.4">
      <c r="A28" s="193"/>
      <c r="B28" s="35" t="s">
        <v>1</v>
      </c>
      <c r="C28" s="35">
        <f>IFERROR(VLOOKUP(C161,DAY!$A$2:$E$1096,3,0),0)</f>
        <v>0</v>
      </c>
      <c r="D28" s="35">
        <f>IFERROR(VLOOKUP(D161,DAY!$A$2:$E$1096,3,0),0)</f>
        <v>0</v>
      </c>
      <c r="E28" s="35">
        <f>IFERROR(VLOOKUP(E161,DAY!$A$2:$E$1096,3,0),0)</f>
        <v>0</v>
      </c>
      <c r="F28" s="35">
        <f>IFERROR(VLOOKUP(F161,DAY!$A$2:$E$1096,3,0),0)</f>
        <v>0</v>
      </c>
      <c r="G28" s="35">
        <f>IFERROR(VLOOKUP(G161,DAY!$A$2:$E$1096,3,0),0)</f>
        <v>0</v>
      </c>
      <c r="H28" s="35">
        <f>IFERROR(VLOOKUP(H161,DAY!$A$2:$E$1096,3,0),0)</f>
        <v>0</v>
      </c>
      <c r="I28" s="35">
        <f>IFERROR(VLOOKUP(I161,DAY!$A$2:$E$1096,3,0),0)</f>
        <v>0</v>
      </c>
      <c r="J28" s="35">
        <f>IFERROR(VLOOKUP(J161,DAY!$A$2:$E$1096,3,0),0)</f>
        <v>0</v>
      </c>
      <c r="K28" s="35">
        <f>IFERROR(VLOOKUP(K161,DAY!$A$2:$E$1096,3,0),0)</f>
        <v>0</v>
      </c>
      <c r="L28" s="35">
        <f>IFERROR(VLOOKUP(L161,DAY!$A$2:$E$1096,3,0),0)</f>
        <v>0</v>
      </c>
      <c r="M28" s="35">
        <f>IFERROR(VLOOKUP(M161,DAY!$A$2:$E$1096,3,0),0)</f>
        <v>0</v>
      </c>
      <c r="N28" s="35">
        <f>IFERROR(VLOOKUP(N161,DAY!$A$2:$E$1096,3,0),0)</f>
        <v>0</v>
      </c>
      <c r="O28" s="35">
        <f>IFERROR(VLOOKUP(O161,DAY!$A$2:$E$1096,3,0),0)</f>
        <v>0</v>
      </c>
      <c r="P28" s="35">
        <f>IFERROR(VLOOKUP(P161,DAY!$A$2:$E$1096,3,0),0)</f>
        <v>0</v>
      </c>
      <c r="Q28" s="35">
        <f>IFERROR(VLOOKUP(Q161,DAY!$A$2:$E$1096,3,0),0)</f>
        <v>0</v>
      </c>
      <c r="R28" s="35">
        <f>IFERROR(VLOOKUP(R161,DAY!$A$2:$E$1096,3,0),0)</f>
        <v>0</v>
      </c>
      <c r="S28" s="35">
        <f>IFERROR(VLOOKUP(S161,DAY!$A$2:$E$1096,3,0),0)</f>
        <v>0</v>
      </c>
      <c r="T28" s="35">
        <f>IFERROR(VLOOKUP(T161,DAY!$A$2:$E$1096,3,0),0)</f>
        <v>0</v>
      </c>
      <c r="U28" s="35">
        <f>IFERROR(VLOOKUP(U161,DAY!$A$2:$E$1096,3,0),0)</f>
        <v>0</v>
      </c>
      <c r="V28" s="35">
        <f>IFERROR(VLOOKUP(V161,DAY!$A$2:$E$1096,3,0),0)</f>
        <v>0</v>
      </c>
      <c r="W28" s="35">
        <f>IFERROR(VLOOKUP(W161,DAY!$A$2:$E$1096,3,0),0)</f>
        <v>0</v>
      </c>
      <c r="X28" s="35">
        <f>IFERROR(VLOOKUP(X161,DAY!$A$2:$E$1096,3,0),0)</f>
        <v>0</v>
      </c>
      <c r="Y28" s="35">
        <f>IFERROR(VLOOKUP(Y161,DAY!$A$2:$E$1096,3,0),0)</f>
        <v>0</v>
      </c>
      <c r="Z28" s="35">
        <f>IFERROR(VLOOKUP(Z161,DAY!$A$2:$E$1096,3,0),0)</f>
        <v>0</v>
      </c>
      <c r="AA28" s="35">
        <f>IFERROR(VLOOKUP(AA161,DAY!$A$2:$E$1096,3,0),0)</f>
        <v>0</v>
      </c>
      <c r="AB28" s="35">
        <f>IFERROR(VLOOKUP(AB161,DAY!$A$2:$E$1096,3,0),0)</f>
        <v>0</v>
      </c>
      <c r="AC28" s="35">
        <f>IFERROR(VLOOKUP(AC161,DAY!$A$2:$E$1096,3,0),0)</f>
        <v>0</v>
      </c>
      <c r="AD28" s="36">
        <f>IFERROR(VLOOKUP(AD161,DAY!$A$2:$E$1096,3,0),0)</f>
        <v>0</v>
      </c>
      <c r="AE28" s="193"/>
      <c r="AF28" s="195"/>
      <c r="AG28" s="211"/>
      <c r="AH28" s="193"/>
      <c r="AI28" s="198"/>
      <c r="AJ28" s="211"/>
      <c r="AM28" s="33"/>
      <c r="AN28" s="33"/>
      <c r="AQ28" s="38">
        <f>IFERROR(VLOOKUP(AQ162,DAY!$A$2:$E$744,2,0),0)</f>
        <v>0</v>
      </c>
    </row>
    <row r="29" spans="1:52" ht="27.75" customHeight="1" x14ac:dyDescent="0.4">
      <c r="A29" s="193"/>
      <c r="B29" s="38" t="s">
        <v>2</v>
      </c>
      <c r="C29" s="38">
        <f>IFERROR(VLOOKUP(C161,DAY!$A$2:$E$1096,4,0),0)</f>
        <v>0</v>
      </c>
      <c r="D29" s="38">
        <f>IFERROR(VLOOKUP(D161,DAY!$A$2:$E$1096,4,0),0)</f>
        <v>0</v>
      </c>
      <c r="E29" s="38">
        <f>IFERROR(VLOOKUP(E161,DAY!$A$2:$E$1096,4,0),0)</f>
        <v>0</v>
      </c>
      <c r="F29" s="38">
        <f>IFERROR(VLOOKUP(F161,DAY!$A$2:$E$1096,4,0),0)</f>
        <v>0</v>
      </c>
      <c r="G29" s="38">
        <f>IFERROR(VLOOKUP(G161,DAY!$A$2:$E$1096,4,0),0)</f>
        <v>0</v>
      </c>
      <c r="H29" s="38">
        <f>IFERROR(VLOOKUP(H161,DAY!$A$2:$E$1096,4,0),0)</f>
        <v>0</v>
      </c>
      <c r="I29" s="38">
        <f>IFERROR(VLOOKUP(I161,DAY!$A$2:$E$1096,4,0),0)</f>
        <v>0</v>
      </c>
      <c r="J29" s="38">
        <f>IFERROR(VLOOKUP(J161,DAY!$A$2:$E$1096,4,0),0)</f>
        <v>0</v>
      </c>
      <c r="K29" s="38">
        <f>IFERROR(VLOOKUP(K161,DAY!$A$2:$E$1096,4,0),0)</f>
        <v>0</v>
      </c>
      <c r="L29" s="38">
        <f>IFERROR(VLOOKUP(L161,DAY!$A$2:$E$1096,4,0),0)</f>
        <v>0</v>
      </c>
      <c r="M29" s="38">
        <f>IFERROR(VLOOKUP(M161,DAY!$A$2:$E$1096,4,0),0)</f>
        <v>0</v>
      </c>
      <c r="N29" s="38">
        <f>IFERROR(VLOOKUP(N161,DAY!$A$2:$E$1096,4,0),0)</f>
        <v>0</v>
      </c>
      <c r="O29" s="38">
        <f>IFERROR(VLOOKUP(O161,DAY!$A$2:$E$1096,4,0),0)</f>
        <v>0</v>
      </c>
      <c r="P29" s="38">
        <f>IFERROR(VLOOKUP(P161,DAY!$A$2:$E$1096,4,0),0)</f>
        <v>0</v>
      </c>
      <c r="Q29" s="38">
        <f>IFERROR(VLOOKUP(Q161,DAY!$A$2:$E$1096,4,0),0)</f>
        <v>0</v>
      </c>
      <c r="R29" s="38">
        <f>IFERROR(VLOOKUP(R161,DAY!$A$2:$E$1096,4,0),0)</f>
        <v>0</v>
      </c>
      <c r="S29" s="38">
        <f>IFERROR(VLOOKUP(S161,DAY!$A$2:$E$1096,4,0),0)</f>
        <v>0</v>
      </c>
      <c r="T29" s="38">
        <f>IFERROR(VLOOKUP(T161,DAY!$A$2:$E$1096,4,0),0)</f>
        <v>0</v>
      </c>
      <c r="U29" s="38">
        <f>IFERROR(VLOOKUP(U161,DAY!$A$2:$E$1096,4,0),0)</f>
        <v>0</v>
      </c>
      <c r="V29" s="38">
        <f>IFERROR(VLOOKUP(V161,DAY!$A$2:$E$1096,4,0),0)</f>
        <v>0</v>
      </c>
      <c r="W29" s="38">
        <f>IFERROR(VLOOKUP(W161,DAY!$A$2:$E$1096,4,0),0)</f>
        <v>0</v>
      </c>
      <c r="X29" s="38">
        <f>IFERROR(VLOOKUP(X161,DAY!$A$2:$E$1096,4,0),0)</f>
        <v>0</v>
      </c>
      <c r="Y29" s="38">
        <f>IFERROR(VLOOKUP(Y161,DAY!$A$2:$E$1096,4,0),0)</f>
        <v>0</v>
      </c>
      <c r="Z29" s="38">
        <f>IFERROR(VLOOKUP(Z161,DAY!$A$2:$E$1096,4,0),0)</f>
        <v>0</v>
      </c>
      <c r="AA29" s="38">
        <f>IFERROR(VLOOKUP(AA161,DAY!$A$2:$E$1096,4,0),0)</f>
        <v>0</v>
      </c>
      <c r="AB29" s="38">
        <f>IFERROR(VLOOKUP(AB161,DAY!$A$2:$E$1096,4,0),0)</f>
        <v>0</v>
      </c>
      <c r="AC29" s="38">
        <f>IFERROR(VLOOKUP(AC161,DAY!$A$2:$E$1096,4,0),0)</f>
        <v>0</v>
      </c>
      <c r="AD29" s="38">
        <f>IFERROR(VLOOKUP(AD161,DAY!$A$2:$E$1096,4,0),0)</f>
        <v>0</v>
      </c>
      <c r="AE29" s="193"/>
      <c r="AF29" s="195"/>
      <c r="AG29" s="211"/>
      <c r="AH29" s="193"/>
      <c r="AI29" s="198"/>
      <c r="AJ29" s="211"/>
      <c r="AM29" s="33"/>
      <c r="AN29" s="33"/>
      <c r="AQ29" s="37">
        <f>IFERROR(VLOOKUP(AQ162,DAY!$A$2:$E$744,3,0),0)</f>
        <v>0</v>
      </c>
    </row>
    <row r="30" spans="1:52" ht="88.5" customHeight="1" x14ac:dyDescent="0.4">
      <c r="A30" s="193"/>
      <c r="B30" s="39" t="s">
        <v>3</v>
      </c>
      <c r="C30" s="39">
        <f>IFERROR(VLOOKUP(C161,DAY!$A$2:$E$1096,5,0),0)</f>
        <v>0</v>
      </c>
      <c r="D30" s="39">
        <f>IFERROR(VLOOKUP(D161,DAY!$A$2:$E$1096,5,0),0)</f>
        <v>0</v>
      </c>
      <c r="E30" s="39">
        <f>IFERROR(VLOOKUP(E161,DAY!$A$2:$E$1096,5,0),0)</f>
        <v>0</v>
      </c>
      <c r="F30" s="39">
        <f>IFERROR(VLOOKUP(F161,DAY!$A$2:$E$1096,5,0),0)</f>
        <v>0</v>
      </c>
      <c r="G30" s="39">
        <f>IFERROR(VLOOKUP(G161,DAY!$A$2:$E$1096,5,0),0)</f>
        <v>0</v>
      </c>
      <c r="H30" s="39">
        <f>IFERROR(VLOOKUP(H161,DAY!$A$2:$E$1096,5,0),0)</f>
        <v>0</v>
      </c>
      <c r="I30" s="39">
        <f>IFERROR(VLOOKUP(I161,DAY!$A$2:$E$1096,5,0),0)</f>
        <v>0</v>
      </c>
      <c r="J30" s="39">
        <f>IFERROR(VLOOKUP(J161,DAY!$A$2:$E$1096,5,0),0)</f>
        <v>0</v>
      </c>
      <c r="K30" s="39">
        <f>IFERROR(VLOOKUP(K161,DAY!$A$2:$E$1096,5,0),0)</f>
        <v>0</v>
      </c>
      <c r="L30" s="39">
        <f>IFERROR(VLOOKUP(L161,DAY!$A$2:$E$1096,5,0),0)</f>
        <v>0</v>
      </c>
      <c r="M30" s="39">
        <f>IFERROR(VLOOKUP(M161,DAY!$A$2:$E$1096,5,0),0)</f>
        <v>0</v>
      </c>
      <c r="N30" s="39">
        <f>IFERROR(VLOOKUP(N161,DAY!$A$2:$E$1096,5,0),0)</f>
        <v>0</v>
      </c>
      <c r="O30" s="39">
        <f>IFERROR(VLOOKUP(O161,DAY!$A$2:$E$1096,5,0),0)</f>
        <v>0</v>
      </c>
      <c r="P30" s="39">
        <f>IFERROR(VLOOKUP(P161,DAY!$A$2:$E$1096,5,0),0)</f>
        <v>0</v>
      </c>
      <c r="Q30" s="39">
        <f>IFERROR(VLOOKUP(Q161,DAY!$A$2:$E$1096,5,0),0)</f>
        <v>0</v>
      </c>
      <c r="R30" s="39">
        <f>IFERROR(VLOOKUP(R161,DAY!$A$2:$E$1096,5,0),0)</f>
        <v>0</v>
      </c>
      <c r="S30" s="39">
        <f>IFERROR(VLOOKUP(S161,DAY!$A$2:$E$1096,5,0),0)</f>
        <v>0</v>
      </c>
      <c r="T30" s="39">
        <f>IFERROR(VLOOKUP(T161,DAY!$A$2:$E$1096,5,0),0)</f>
        <v>0</v>
      </c>
      <c r="U30" s="39">
        <f>IFERROR(VLOOKUP(U161,DAY!$A$2:$E$1096,5,0),0)</f>
        <v>0</v>
      </c>
      <c r="V30" s="39">
        <f>IFERROR(VLOOKUP(V161,DAY!$A$2:$E$1096,5,0),0)</f>
        <v>0</v>
      </c>
      <c r="W30" s="39">
        <f>IFERROR(VLOOKUP(W161,DAY!$A$2:$E$1096,5,0),0)</f>
        <v>0</v>
      </c>
      <c r="X30" s="39">
        <f>IFERROR(VLOOKUP(X161,DAY!$A$2:$E$1096,5,0),0)</f>
        <v>0</v>
      </c>
      <c r="Y30" s="39">
        <f>IFERROR(VLOOKUP(Y161,DAY!$A$2:$E$1096,5,0),0)</f>
        <v>0</v>
      </c>
      <c r="Z30" s="39">
        <f>IFERROR(VLOOKUP(Z161,DAY!$A$2:$E$1096,5,0),0)</f>
        <v>0</v>
      </c>
      <c r="AA30" s="39">
        <f>IFERROR(VLOOKUP(AA161,DAY!$A$2:$E$1096,5,0),0)</f>
        <v>0</v>
      </c>
      <c r="AB30" s="39">
        <f>IFERROR(VLOOKUP(AB161,DAY!$A$2:$E$1096,5,0),0)</f>
        <v>0</v>
      </c>
      <c r="AC30" s="39">
        <f>IFERROR(VLOOKUP(AC161,DAY!$A$2:$E$1096,5,0),0)</f>
        <v>0</v>
      </c>
      <c r="AD30" s="39">
        <f>IFERROR(VLOOKUP(AD161,DAY!$A$2:$E$1096,5,0),0)</f>
        <v>0</v>
      </c>
      <c r="AE30" s="193"/>
      <c r="AF30" s="195"/>
      <c r="AG30" s="212"/>
      <c r="AH30" s="193"/>
      <c r="AI30" s="198"/>
      <c r="AJ30" s="212"/>
      <c r="AM30" s="41"/>
      <c r="AN30" s="41"/>
      <c r="AQ30" s="37">
        <f>IFERROR(VLOOKUP(AQ162,DAY!$A$2:$E$744,4,0),0)</f>
        <v>0</v>
      </c>
    </row>
    <row r="31" spans="1:52" ht="27.75" customHeight="1" x14ac:dyDescent="0.4">
      <c r="A31" s="193"/>
      <c r="B31" s="37" t="s">
        <v>4</v>
      </c>
      <c r="C31" s="84" t="s">
        <v>87</v>
      </c>
      <c r="D31" s="84" t="s">
        <v>87</v>
      </c>
      <c r="E31" s="84" t="s">
        <v>87</v>
      </c>
      <c r="F31" s="84" t="s">
        <v>87</v>
      </c>
      <c r="G31" s="84" t="s">
        <v>87</v>
      </c>
      <c r="H31" s="84" t="s">
        <v>19</v>
      </c>
      <c r="I31" s="84" t="s">
        <v>19</v>
      </c>
      <c r="J31" s="84" t="s">
        <v>87</v>
      </c>
      <c r="K31" s="84" t="s">
        <v>87</v>
      </c>
      <c r="L31" s="84" t="s">
        <v>87</v>
      </c>
      <c r="M31" s="84" t="s">
        <v>87</v>
      </c>
      <c r="N31" s="84" t="s">
        <v>87</v>
      </c>
      <c r="O31" s="84" t="s">
        <v>19</v>
      </c>
      <c r="P31" s="84" t="s">
        <v>19</v>
      </c>
      <c r="Q31" s="84" t="s">
        <v>89</v>
      </c>
      <c r="R31" s="84" t="s">
        <v>89</v>
      </c>
      <c r="S31" s="84" t="s">
        <v>89</v>
      </c>
      <c r="T31" s="84" t="s">
        <v>87</v>
      </c>
      <c r="U31" s="84" t="s">
        <v>87</v>
      </c>
      <c r="V31" s="84" t="s">
        <v>19</v>
      </c>
      <c r="W31" s="84" t="s">
        <v>19</v>
      </c>
      <c r="X31" s="84" t="s">
        <v>19</v>
      </c>
      <c r="Y31" s="84" t="s">
        <v>87</v>
      </c>
      <c r="Z31" s="84" t="s">
        <v>87</v>
      </c>
      <c r="AA31" s="84" t="s">
        <v>87</v>
      </c>
      <c r="AB31" s="84" t="s">
        <v>87</v>
      </c>
      <c r="AC31" s="84" t="s">
        <v>19</v>
      </c>
      <c r="AD31" s="84" t="s">
        <v>19</v>
      </c>
      <c r="AE31" s="44">
        <f>IF(COUNT(C31:AD31)=0,+(COUNTIF(C31:AD31,"作業"))+(COUNTIF(C31:AD31,"休日")),"")</f>
        <v>25</v>
      </c>
      <c r="AF31" s="98">
        <f>IF(+COUNT(C31:AD31)=0,(COUNTIF(C31:AD31,"休日")),"")</f>
        <v>9</v>
      </c>
      <c r="AG31" s="213" t="str">
        <f>IFERROR(IF(AND(AE31&lt;=6,AE31&gt;=1),$F$149,IF(AM32&gt;0.284,$F$147,$F$148)),0)</f>
        <v>クリア</v>
      </c>
      <c r="AH31" s="44">
        <f>IF(COUNT(C32:AD32)=0,+(COUNTIF(C32:AD32,"作業"))+(COUNTIF(C32:AD32,"休日")),"")</f>
        <v>25</v>
      </c>
      <c r="AI31" s="61">
        <f>IF(COUNT(C32:AD32)=0,(COUNTIF(C32:AD32,"休日")),"")</f>
        <v>9</v>
      </c>
      <c r="AJ31" s="213" t="str">
        <f>IFERROR(IF(AND(AH31&lt;=6,AH31&gt;=1),$F$149,IF(AN32&gt;0.284,$F$145,$F$146)),0)</f>
        <v>達成</v>
      </c>
      <c r="AL31" s="40"/>
      <c r="AM31" s="33"/>
      <c r="AN31" s="33"/>
      <c r="AO31" s="40"/>
      <c r="AP31" s="40"/>
      <c r="AQ31" s="39">
        <f>IFERROR(VLOOKUP(AQ162,DAY!$A$2:$E$744,5,0),0)</f>
        <v>0</v>
      </c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27.75" customHeight="1" thickBot="1" x14ac:dyDescent="0.45">
      <c r="A32" s="222"/>
      <c r="B32" s="49" t="s">
        <v>5</v>
      </c>
      <c r="C32" s="85" t="s">
        <v>87</v>
      </c>
      <c r="D32" s="85" t="s">
        <v>87</v>
      </c>
      <c r="E32" s="85" t="s">
        <v>87</v>
      </c>
      <c r="F32" s="85" t="s">
        <v>87</v>
      </c>
      <c r="G32" s="85" t="s">
        <v>87</v>
      </c>
      <c r="H32" s="85" t="s">
        <v>19</v>
      </c>
      <c r="I32" s="85" t="s">
        <v>19</v>
      </c>
      <c r="J32" s="85" t="s">
        <v>87</v>
      </c>
      <c r="K32" s="85" t="s">
        <v>87</v>
      </c>
      <c r="L32" s="85" t="s">
        <v>87</v>
      </c>
      <c r="M32" s="85" t="s">
        <v>87</v>
      </c>
      <c r="N32" s="85" t="s">
        <v>87</v>
      </c>
      <c r="O32" s="85" t="s">
        <v>19</v>
      </c>
      <c r="P32" s="85" t="s">
        <v>19</v>
      </c>
      <c r="Q32" s="85" t="s">
        <v>89</v>
      </c>
      <c r="R32" s="85" t="s">
        <v>89</v>
      </c>
      <c r="S32" s="85" t="s">
        <v>89</v>
      </c>
      <c r="T32" s="85" t="s">
        <v>87</v>
      </c>
      <c r="U32" s="85" t="s">
        <v>87</v>
      </c>
      <c r="V32" s="85" t="s">
        <v>19</v>
      </c>
      <c r="W32" s="85" t="s">
        <v>19</v>
      </c>
      <c r="X32" s="85" t="s">
        <v>19</v>
      </c>
      <c r="Y32" s="85" t="s">
        <v>87</v>
      </c>
      <c r="Z32" s="85" t="s">
        <v>87</v>
      </c>
      <c r="AA32" s="85" t="s">
        <v>87</v>
      </c>
      <c r="AB32" s="85" t="s">
        <v>87</v>
      </c>
      <c r="AC32" s="85" t="s">
        <v>19</v>
      </c>
      <c r="AD32" s="85" t="s">
        <v>19</v>
      </c>
      <c r="AE32" s="189">
        <f>IFERROR(AM32,0)</f>
        <v>0.36</v>
      </c>
      <c r="AF32" s="190"/>
      <c r="AG32" s="214"/>
      <c r="AH32" s="189">
        <f>IFERROR(AN32,0)</f>
        <v>0.36</v>
      </c>
      <c r="AI32" s="191"/>
      <c r="AJ32" s="214"/>
      <c r="AM32" s="46">
        <f>ROUND(AF31/AE31,3)</f>
        <v>0.36</v>
      </c>
      <c r="AN32" s="47">
        <f>ROUND(AI31/AH31,3)</f>
        <v>0.36</v>
      </c>
      <c r="AQ32" s="43">
        <f>IFERROR(VLOOKUP(AQ162,DAY!$A$2:$E$744,6,0),0)</f>
        <v>0</v>
      </c>
    </row>
    <row r="33" spans="1:52" s="42" customFormat="1" ht="27.75" customHeight="1" thickBot="1" x14ac:dyDescent="0.45">
      <c r="A33" s="196" t="s">
        <v>65</v>
      </c>
      <c r="B33" s="32" t="s">
        <v>0</v>
      </c>
      <c r="C33" s="32">
        <f>IFERROR(VLOOKUP(C162,DAY!$A$2:$E$1096,2,0),0)</f>
        <v>0</v>
      </c>
      <c r="D33" s="32">
        <f>IFERROR(VLOOKUP(D162,DAY!$A$2:$E$1096,2,0),0)</f>
        <v>0</v>
      </c>
      <c r="E33" s="32">
        <f>IFERROR(VLOOKUP(E162,DAY!$A$2:$E$1096,2,0),0)</f>
        <v>0</v>
      </c>
      <c r="F33" s="32">
        <f>IFERROR(VLOOKUP(F162,DAY!$A$2:$E$1096,2,0),0)</f>
        <v>0</v>
      </c>
      <c r="G33" s="32">
        <f>IFERROR(VLOOKUP(G162,DAY!$A$2:$E$1096,2,0),0)</f>
        <v>0</v>
      </c>
      <c r="H33" s="32">
        <f>IFERROR(VLOOKUP(H162,DAY!$A$2:$E$1096,2,0),0)</f>
        <v>0</v>
      </c>
      <c r="I33" s="32">
        <f>IFERROR(VLOOKUP(I162,DAY!$A$2:$E$1096,2,0),0)</f>
        <v>0</v>
      </c>
      <c r="J33" s="32">
        <f>IFERROR(VLOOKUP(J162,DAY!$A$2:$E$1096,2,0),0)</f>
        <v>0</v>
      </c>
      <c r="K33" s="32">
        <f>IFERROR(VLOOKUP(K162,DAY!$A$2:$E$1096,2,0),0)</f>
        <v>0</v>
      </c>
      <c r="L33" s="32">
        <f>IFERROR(VLOOKUP(L162,DAY!$A$2:$E$1096,2,0),0)</f>
        <v>0</v>
      </c>
      <c r="M33" s="32">
        <f>IFERROR(VLOOKUP(M162,DAY!$A$2:$E$1096,2,0),0)</f>
        <v>0</v>
      </c>
      <c r="N33" s="32">
        <f>IFERROR(VLOOKUP(N162,DAY!$A$2:$E$1096,2,0),0)</f>
        <v>0</v>
      </c>
      <c r="O33" s="32">
        <f>IFERROR(VLOOKUP(O162,DAY!$A$2:$E$1096,2,0),0)</f>
        <v>0</v>
      </c>
      <c r="P33" s="32">
        <f>IFERROR(VLOOKUP(P162,DAY!$A$2:$E$1096,2,0),0)</f>
        <v>0</v>
      </c>
      <c r="Q33" s="32">
        <f>IFERROR(VLOOKUP(Q162,DAY!$A$2:$E$1096,2,0),0)</f>
        <v>0</v>
      </c>
      <c r="R33" s="32">
        <f>IFERROR(VLOOKUP(R162,DAY!$A$2:$E$1096,2,0),0)</f>
        <v>0</v>
      </c>
      <c r="S33" s="32">
        <f>IFERROR(VLOOKUP(S162,DAY!$A$2:$E$1096,2,0),0)</f>
        <v>0</v>
      </c>
      <c r="T33" s="32">
        <f>IFERROR(VLOOKUP(T162,DAY!$A$2:$E$1096,2,0),0)</f>
        <v>0</v>
      </c>
      <c r="U33" s="32">
        <f>IFERROR(VLOOKUP(U162,DAY!$A$2:$E$1096,2,0),0)</f>
        <v>0</v>
      </c>
      <c r="V33" s="32">
        <f>IFERROR(VLOOKUP(V162,DAY!$A$2:$E$1096,2,0),0)</f>
        <v>0</v>
      </c>
      <c r="W33" s="32">
        <f>IFERROR(VLOOKUP(W162,DAY!$A$2:$E$1096,2,0),0)</f>
        <v>0</v>
      </c>
      <c r="X33" s="32">
        <f>IFERROR(VLOOKUP(X162,DAY!$A$2:$E$1096,2,0),0)</f>
        <v>0</v>
      </c>
      <c r="Y33" s="32">
        <f>IFERROR(VLOOKUP(Y162,DAY!$A$2:$E$1096,2,0),0)</f>
        <v>0</v>
      </c>
      <c r="Z33" s="32">
        <f>IFERROR(VLOOKUP(Z162,DAY!$A$2:$E$1096,2,0),0)</f>
        <v>0</v>
      </c>
      <c r="AA33" s="32">
        <f>IFERROR(VLOOKUP(AA162,DAY!$A$2:$E$1096,2,0),0)</f>
        <v>0</v>
      </c>
      <c r="AB33" s="32">
        <f>IFERROR(VLOOKUP(AB162,DAY!$A$2:$E$1096,2,0),0)</f>
        <v>0</v>
      </c>
      <c r="AC33" s="32">
        <f>IFERROR(VLOOKUP(AC162,DAY!$A$2:$E$1096,2,0),0)</f>
        <v>0</v>
      </c>
      <c r="AD33" s="32">
        <f>IFERROR(VLOOKUP(AD162,DAY!$A$2:$E$1096,2,0),0)</f>
        <v>0</v>
      </c>
      <c r="AE33" s="192" t="s">
        <v>11</v>
      </c>
      <c r="AF33" s="194" t="s">
        <v>12</v>
      </c>
      <c r="AG33" s="211" t="s">
        <v>84</v>
      </c>
      <c r="AH33" s="196" t="s">
        <v>11</v>
      </c>
      <c r="AI33" s="197" t="s">
        <v>13</v>
      </c>
      <c r="AJ33" s="211" t="s">
        <v>84</v>
      </c>
      <c r="AK33" s="40"/>
      <c r="AL33" s="20"/>
      <c r="AM33" s="33"/>
      <c r="AN33" s="33"/>
      <c r="AO33" s="20"/>
      <c r="AP33" s="20"/>
      <c r="AQ33" s="50">
        <f>IFERROR(VLOOKUP(AQ162,DAY!$A$2:$E$744,7,0),0)</f>
        <v>0</v>
      </c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ht="27.75" customHeight="1" x14ac:dyDescent="0.4">
      <c r="A34" s="193"/>
      <c r="B34" s="35" t="s">
        <v>1</v>
      </c>
      <c r="C34" s="35">
        <f>IFERROR(VLOOKUP(C162,DAY!$A$2:$E$1096,3,0),0)</f>
        <v>0</v>
      </c>
      <c r="D34" s="35">
        <f>IFERROR(VLOOKUP(D162,DAY!$A$2:$E$1096,3,0),0)</f>
        <v>0</v>
      </c>
      <c r="E34" s="35">
        <f>IFERROR(VLOOKUP(E162,DAY!$A$2:$E$1096,3,0),0)</f>
        <v>0</v>
      </c>
      <c r="F34" s="35">
        <f>IFERROR(VLOOKUP(F162,DAY!$A$2:$E$1096,3,0),0)</f>
        <v>0</v>
      </c>
      <c r="G34" s="35">
        <f>IFERROR(VLOOKUP(G162,DAY!$A$2:$E$1096,3,0),0)</f>
        <v>0</v>
      </c>
      <c r="H34" s="35">
        <f>IFERROR(VLOOKUP(H162,DAY!$A$2:$E$1096,3,0),0)</f>
        <v>0</v>
      </c>
      <c r="I34" s="35">
        <f>IFERROR(VLOOKUP(I162,DAY!$A$2:$E$1096,3,0),0)</f>
        <v>0</v>
      </c>
      <c r="J34" s="35">
        <f>IFERROR(VLOOKUP(J162,DAY!$A$2:$E$1096,3,0),0)</f>
        <v>0</v>
      </c>
      <c r="K34" s="35">
        <f>IFERROR(VLOOKUP(K162,DAY!$A$2:$E$1096,3,0),0)</f>
        <v>0</v>
      </c>
      <c r="L34" s="35">
        <f>IFERROR(VLOOKUP(L162,DAY!$A$2:$E$1096,3,0),0)</f>
        <v>0</v>
      </c>
      <c r="M34" s="35">
        <f>IFERROR(VLOOKUP(M162,DAY!$A$2:$E$1096,3,0),0)</f>
        <v>0</v>
      </c>
      <c r="N34" s="35">
        <f>IFERROR(VLOOKUP(N162,DAY!$A$2:$E$1096,3,0),0)</f>
        <v>0</v>
      </c>
      <c r="O34" s="35">
        <f>IFERROR(VLOOKUP(O162,DAY!$A$2:$E$1096,3,0),0)</f>
        <v>0</v>
      </c>
      <c r="P34" s="35">
        <f>IFERROR(VLOOKUP(P162,DAY!$A$2:$E$1096,3,0),0)</f>
        <v>0</v>
      </c>
      <c r="Q34" s="35">
        <f>IFERROR(VLOOKUP(Q162,DAY!$A$2:$E$1096,3,0),0)</f>
        <v>0</v>
      </c>
      <c r="R34" s="35">
        <f>IFERROR(VLOOKUP(R162,DAY!$A$2:$E$1096,3,0),0)</f>
        <v>0</v>
      </c>
      <c r="S34" s="35">
        <f>IFERROR(VLOOKUP(S162,DAY!$A$2:$E$1096,3,0),0)</f>
        <v>0</v>
      </c>
      <c r="T34" s="35">
        <f>IFERROR(VLOOKUP(T162,DAY!$A$2:$E$1096,3,0),0)</f>
        <v>0</v>
      </c>
      <c r="U34" s="35">
        <f>IFERROR(VLOOKUP(U162,DAY!$A$2:$E$1096,3,0),0)</f>
        <v>0</v>
      </c>
      <c r="V34" s="35">
        <f>IFERROR(VLOOKUP(V162,DAY!$A$2:$E$1096,3,0),0)</f>
        <v>0</v>
      </c>
      <c r="W34" s="35">
        <f>IFERROR(VLOOKUP(W162,DAY!$A$2:$E$1096,3,0),0)</f>
        <v>0</v>
      </c>
      <c r="X34" s="35">
        <f>IFERROR(VLOOKUP(X162,DAY!$A$2:$E$1096,3,0),0)</f>
        <v>0</v>
      </c>
      <c r="Y34" s="35">
        <f>IFERROR(VLOOKUP(Y162,DAY!$A$2:$E$1096,3,0),0)</f>
        <v>0</v>
      </c>
      <c r="Z34" s="35">
        <f>IFERROR(VLOOKUP(Z162,DAY!$A$2:$E$1096,3,0),0)</f>
        <v>0</v>
      </c>
      <c r="AA34" s="35">
        <f>IFERROR(VLOOKUP(AA162,DAY!$A$2:$E$1096,3,0),0)</f>
        <v>0</v>
      </c>
      <c r="AB34" s="35">
        <f>IFERROR(VLOOKUP(AB162,DAY!$A$2:$E$1096,3,0),0)</f>
        <v>0</v>
      </c>
      <c r="AC34" s="35">
        <f>IFERROR(VLOOKUP(AC162,DAY!$A$2:$E$1096,3,0),0)</f>
        <v>0</v>
      </c>
      <c r="AD34" s="36">
        <f>IFERROR(VLOOKUP(AD162,DAY!$A$2:$E$1096,3,0),0)</f>
        <v>0</v>
      </c>
      <c r="AE34" s="193"/>
      <c r="AF34" s="195"/>
      <c r="AG34" s="211"/>
      <c r="AH34" s="193"/>
      <c r="AI34" s="198"/>
      <c r="AJ34" s="211"/>
      <c r="AM34" s="33"/>
      <c r="AN34" s="33"/>
      <c r="AQ34" s="34">
        <f>IFERROR(VLOOKUP(AQ163,DAY!$A$2:$E$744,2,0),0)</f>
        <v>0</v>
      </c>
    </row>
    <row r="35" spans="1:52" ht="27.75" customHeight="1" x14ac:dyDescent="0.4">
      <c r="A35" s="193"/>
      <c r="B35" s="38" t="s">
        <v>2</v>
      </c>
      <c r="C35" s="38">
        <f>IFERROR(VLOOKUP(C162,DAY!$A$2:$E$1096,4,0),0)</f>
        <v>0</v>
      </c>
      <c r="D35" s="38">
        <f>IFERROR(VLOOKUP(D162,DAY!$A$2:$E$1096,4,0),0)</f>
        <v>0</v>
      </c>
      <c r="E35" s="38">
        <f>IFERROR(VLOOKUP(E162,DAY!$A$2:$E$1096,4,0),0)</f>
        <v>0</v>
      </c>
      <c r="F35" s="38">
        <f>IFERROR(VLOOKUP(F162,DAY!$A$2:$E$1096,4,0),0)</f>
        <v>0</v>
      </c>
      <c r="G35" s="38">
        <f>IFERROR(VLOOKUP(G162,DAY!$A$2:$E$1096,4,0),0)</f>
        <v>0</v>
      </c>
      <c r="H35" s="38">
        <f>IFERROR(VLOOKUP(H162,DAY!$A$2:$E$1096,4,0),0)</f>
        <v>0</v>
      </c>
      <c r="I35" s="38">
        <f>IFERROR(VLOOKUP(I162,DAY!$A$2:$E$1096,4,0),0)</f>
        <v>0</v>
      </c>
      <c r="J35" s="38">
        <f>IFERROR(VLOOKUP(J162,DAY!$A$2:$E$1096,4,0),0)</f>
        <v>0</v>
      </c>
      <c r="K35" s="38">
        <f>IFERROR(VLOOKUP(K162,DAY!$A$2:$E$1096,4,0),0)</f>
        <v>0</v>
      </c>
      <c r="L35" s="38">
        <f>IFERROR(VLOOKUP(L162,DAY!$A$2:$E$1096,4,0),0)</f>
        <v>0</v>
      </c>
      <c r="M35" s="38">
        <f>IFERROR(VLOOKUP(M162,DAY!$A$2:$E$1096,4,0),0)</f>
        <v>0</v>
      </c>
      <c r="N35" s="38">
        <f>IFERROR(VLOOKUP(N162,DAY!$A$2:$E$1096,4,0),0)</f>
        <v>0</v>
      </c>
      <c r="O35" s="38">
        <f>IFERROR(VLOOKUP(O162,DAY!$A$2:$E$1096,4,0),0)</f>
        <v>0</v>
      </c>
      <c r="P35" s="38">
        <f>IFERROR(VLOOKUP(P162,DAY!$A$2:$E$1096,4,0),0)</f>
        <v>0</v>
      </c>
      <c r="Q35" s="38">
        <f>IFERROR(VLOOKUP(Q162,DAY!$A$2:$E$1096,4,0),0)</f>
        <v>0</v>
      </c>
      <c r="R35" s="38">
        <f>IFERROR(VLOOKUP(R162,DAY!$A$2:$E$1096,4,0),0)</f>
        <v>0</v>
      </c>
      <c r="S35" s="38">
        <f>IFERROR(VLOOKUP(S162,DAY!$A$2:$E$1096,4,0),0)</f>
        <v>0</v>
      </c>
      <c r="T35" s="38">
        <f>IFERROR(VLOOKUP(T162,DAY!$A$2:$E$1096,4,0),0)</f>
        <v>0</v>
      </c>
      <c r="U35" s="38">
        <f>IFERROR(VLOOKUP(U162,DAY!$A$2:$E$1096,4,0),0)</f>
        <v>0</v>
      </c>
      <c r="V35" s="38">
        <f>IFERROR(VLOOKUP(V162,DAY!$A$2:$E$1096,4,0),0)</f>
        <v>0</v>
      </c>
      <c r="W35" s="38">
        <f>IFERROR(VLOOKUP(W162,DAY!$A$2:$E$1096,4,0),0)</f>
        <v>0</v>
      </c>
      <c r="X35" s="38">
        <f>IFERROR(VLOOKUP(X162,DAY!$A$2:$E$1096,4,0),0)</f>
        <v>0</v>
      </c>
      <c r="Y35" s="38">
        <f>IFERROR(VLOOKUP(Y162,DAY!$A$2:$E$1096,4,0),0)</f>
        <v>0</v>
      </c>
      <c r="Z35" s="38">
        <f>IFERROR(VLOOKUP(Z162,DAY!$A$2:$E$1096,4,0),0)</f>
        <v>0</v>
      </c>
      <c r="AA35" s="38">
        <f>IFERROR(VLOOKUP(AA162,DAY!$A$2:$E$1096,4,0),0)</f>
        <v>0</v>
      </c>
      <c r="AB35" s="38">
        <f>IFERROR(VLOOKUP(AB162,DAY!$A$2:$E$1096,4,0),0)</f>
        <v>0</v>
      </c>
      <c r="AC35" s="38">
        <f>IFERROR(VLOOKUP(AC162,DAY!$A$2:$E$1096,4,0),0)</f>
        <v>0</v>
      </c>
      <c r="AD35" s="38">
        <f>IFERROR(VLOOKUP(AD162,DAY!$A$2:$E$1096,4,0),0)</f>
        <v>0</v>
      </c>
      <c r="AE35" s="193"/>
      <c r="AF35" s="195"/>
      <c r="AG35" s="211"/>
      <c r="AH35" s="193"/>
      <c r="AI35" s="198"/>
      <c r="AJ35" s="211"/>
      <c r="AM35" s="33"/>
      <c r="AN35" s="33"/>
      <c r="AQ35" s="37">
        <f>IFERROR(VLOOKUP(AQ163,DAY!$A$2:$E$744,3,0),0)</f>
        <v>0</v>
      </c>
    </row>
    <row r="36" spans="1:52" ht="88.5" customHeight="1" x14ac:dyDescent="0.4">
      <c r="A36" s="193"/>
      <c r="B36" s="39" t="s">
        <v>3</v>
      </c>
      <c r="C36" s="39">
        <f>IFERROR(VLOOKUP(C162,DAY!$A$2:$E$1096,5,0),0)</f>
        <v>0</v>
      </c>
      <c r="D36" s="39">
        <f>IFERROR(VLOOKUP(D162,DAY!$A$2:$E$1096,5,0),0)</f>
        <v>0</v>
      </c>
      <c r="E36" s="39">
        <f>IFERROR(VLOOKUP(E162,DAY!$A$2:$E$1096,5,0),0)</f>
        <v>0</v>
      </c>
      <c r="F36" s="39">
        <f>IFERROR(VLOOKUP(F162,DAY!$A$2:$E$1096,5,0),0)</f>
        <v>0</v>
      </c>
      <c r="G36" s="39">
        <f>IFERROR(VLOOKUP(G162,DAY!$A$2:$E$1096,5,0),0)</f>
        <v>0</v>
      </c>
      <c r="H36" s="39">
        <f>IFERROR(VLOOKUP(H162,DAY!$A$2:$E$1096,5,0),0)</f>
        <v>0</v>
      </c>
      <c r="I36" s="39">
        <f>IFERROR(VLOOKUP(I162,DAY!$A$2:$E$1096,5,0),0)</f>
        <v>0</v>
      </c>
      <c r="J36" s="39">
        <f>IFERROR(VLOOKUP(J162,DAY!$A$2:$E$1096,5,0),0)</f>
        <v>0</v>
      </c>
      <c r="K36" s="39">
        <f>IFERROR(VLOOKUP(K162,DAY!$A$2:$E$1096,5,0),0)</f>
        <v>0</v>
      </c>
      <c r="L36" s="39">
        <f>IFERROR(VLOOKUP(L162,DAY!$A$2:$E$1096,5,0),0)</f>
        <v>0</v>
      </c>
      <c r="M36" s="39">
        <f>IFERROR(VLOOKUP(M162,DAY!$A$2:$E$1096,5,0),0)</f>
        <v>0</v>
      </c>
      <c r="N36" s="39">
        <f>IFERROR(VLOOKUP(N162,DAY!$A$2:$E$1096,5,0),0)</f>
        <v>0</v>
      </c>
      <c r="O36" s="39">
        <f>IFERROR(VLOOKUP(O162,DAY!$A$2:$E$1096,5,0),0)</f>
        <v>0</v>
      </c>
      <c r="P36" s="39">
        <f>IFERROR(VLOOKUP(P162,DAY!$A$2:$E$1096,5,0),0)</f>
        <v>0</v>
      </c>
      <c r="Q36" s="39">
        <f>IFERROR(VLOOKUP(Q162,DAY!$A$2:$E$1096,5,0),0)</f>
        <v>0</v>
      </c>
      <c r="R36" s="39">
        <f>IFERROR(VLOOKUP(R162,DAY!$A$2:$E$1096,5,0),0)</f>
        <v>0</v>
      </c>
      <c r="S36" s="39">
        <f>IFERROR(VLOOKUP(S162,DAY!$A$2:$E$1096,5,0),0)</f>
        <v>0</v>
      </c>
      <c r="T36" s="39">
        <f>IFERROR(VLOOKUP(T162,DAY!$A$2:$E$1096,5,0),0)</f>
        <v>0</v>
      </c>
      <c r="U36" s="39">
        <f>IFERROR(VLOOKUP(U162,DAY!$A$2:$E$1096,5,0),0)</f>
        <v>0</v>
      </c>
      <c r="V36" s="39">
        <f>IFERROR(VLOOKUP(V162,DAY!$A$2:$E$1096,5,0),0)</f>
        <v>0</v>
      </c>
      <c r="W36" s="39">
        <f>IFERROR(VLOOKUP(W162,DAY!$A$2:$E$1096,5,0),0)</f>
        <v>0</v>
      </c>
      <c r="X36" s="39">
        <f>IFERROR(VLOOKUP(X162,DAY!$A$2:$E$1096,5,0),0)</f>
        <v>0</v>
      </c>
      <c r="Y36" s="39">
        <f>IFERROR(VLOOKUP(Y162,DAY!$A$2:$E$1096,5,0),0)</f>
        <v>0</v>
      </c>
      <c r="Z36" s="39">
        <f>IFERROR(VLOOKUP(Z162,DAY!$A$2:$E$1096,5,0),0)</f>
        <v>0</v>
      </c>
      <c r="AA36" s="39">
        <f>IFERROR(VLOOKUP(AA162,DAY!$A$2:$E$1096,5,0),0)</f>
        <v>0</v>
      </c>
      <c r="AB36" s="39">
        <f>IFERROR(VLOOKUP(AB162,DAY!$A$2:$E$1096,5,0),0)</f>
        <v>0</v>
      </c>
      <c r="AC36" s="39">
        <f>IFERROR(VLOOKUP(AC162,DAY!$A$2:$E$1096,5,0),0)</f>
        <v>0</v>
      </c>
      <c r="AD36" s="39">
        <f>IFERROR(VLOOKUP(AD162,DAY!$A$2:$E$1096,5,0),0)</f>
        <v>0</v>
      </c>
      <c r="AE36" s="193"/>
      <c r="AF36" s="195"/>
      <c r="AG36" s="212"/>
      <c r="AH36" s="193"/>
      <c r="AI36" s="198"/>
      <c r="AJ36" s="212"/>
      <c r="AM36" s="41"/>
      <c r="AN36" s="41"/>
      <c r="AQ36" s="37">
        <f>IFERROR(VLOOKUP(AQ163,DAY!$A$2:$E$744,4,0),0)</f>
        <v>0</v>
      </c>
    </row>
    <row r="37" spans="1:52" ht="27.75" customHeight="1" x14ac:dyDescent="0.4">
      <c r="A37" s="193"/>
      <c r="B37" s="37" t="s">
        <v>4</v>
      </c>
      <c r="C37" s="84" t="s">
        <v>87</v>
      </c>
      <c r="D37" s="84" t="s">
        <v>87</v>
      </c>
      <c r="E37" s="84" t="s">
        <v>87</v>
      </c>
      <c r="F37" s="84" t="s">
        <v>87</v>
      </c>
      <c r="G37" s="84" t="s">
        <v>19</v>
      </c>
      <c r="H37" s="84" t="s">
        <v>19</v>
      </c>
      <c r="I37" s="84" t="s">
        <v>19</v>
      </c>
      <c r="J37" s="84" t="s">
        <v>87</v>
      </c>
      <c r="K37" s="84" t="s">
        <v>87</v>
      </c>
      <c r="L37" s="84" t="s">
        <v>87</v>
      </c>
      <c r="M37" s="84" t="s">
        <v>87</v>
      </c>
      <c r="N37" s="84" t="s">
        <v>87</v>
      </c>
      <c r="O37" s="84" t="s">
        <v>19</v>
      </c>
      <c r="P37" s="84" t="s">
        <v>19</v>
      </c>
      <c r="Q37" s="84" t="s">
        <v>87</v>
      </c>
      <c r="R37" s="84" t="s">
        <v>87</v>
      </c>
      <c r="S37" s="84" t="s">
        <v>87</v>
      </c>
      <c r="T37" s="84" t="s">
        <v>87</v>
      </c>
      <c r="U37" s="84" t="s">
        <v>87</v>
      </c>
      <c r="V37" s="84" t="s">
        <v>19</v>
      </c>
      <c r="W37" s="84" t="s">
        <v>19</v>
      </c>
      <c r="X37" s="84" t="s">
        <v>87</v>
      </c>
      <c r="Y37" s="84" t="s">
        <v>87</v>
      </c>
      <c r="Z37" s="84" t="s">
        <v>87</v>
      </c>
      <c r="AA37" s="84" t="s">
        <v>87</v>
      </c>
      <c r="AB37" s="84" t="s">
        <v>87</v>
      </c>
      <c r="AC37" s="84" t="s">
        <v>19</v>
      </c>
      <c r="AD37" s="84" t="s">
        <v>19</v>
      </c>
      <c r="AE37" s="44">
        <f>IF(COUNT(C37:AD37)=0,+(COUNTIF(C37:AD37,"作業"))+(COUNTIF(C37:AD37,"休日")),"")</f>
        <v>28</v>
      </c>
      <c r="AF37" s="98">
        <f>IF(+COUNT(C37:AD37)=0,(COUNTIF(C37:AD37,"休日")),"")</f>
        <v>9</v>
      </c>
      <c r="AG37" s="213" t="str">
        <f>IFERROR(IF(AND(AE37&lt;=6,AE37&gt;=1),$F$149,IF(AM38&gt;0.284,$F$147,$F$148)),0)</f>
        <v>クリア</v>
      </c>
      <c r="AH37" s="44">
        <f>IF(COUNT(C38:AD38)=0,+(COUNTIF(C38:AD38,"作業"))+(COUNTIF(C38:AD38,"休日")),"")</f>
        <v>28</v>
      </c>
      <c r="AI37" s="61">
        <f>IF(COUNT(C38:AD38)=0,(COUNTIF(C38:AD38,"休日")),"")</f>
        <v>9</v>
      </c>
      <c r="AJ37" s="213" t="str">
        <f>IFERROR(IF(AND(AH37&lt;=6,AH37&gt;=1),$F$149,IF(AN38&gt;0.284,$F$145,$F$146)),0)</f>
        <v>達成</v>
      </c>
      <c r="AL37" s="40"/>
      <c r="AM37" s="33"/>
      <c r="AN37" s="33"/>
      <c r="AO37" s="40"/>
      <c r="AP37" s="40"/>
      <c r="AQ37" s="39">
        <f>IFERROR(VLOOKUP(AQ163,DAY!$A$2:$E$744,5,0),0)</f>
        <v>0</v>
      </c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ht="27.75" customHeight="1" thickBot="1" x14ac:dyDescent="0.45">
      <c r="A38" s="222"/>
      <c r="B38" s="27" t="s">
        <v>5</v>
      </c>
      <c r="C38" s="85" t="s">
        <v>87</v>
      </c>
      <c r="D38" s="85" t="s">
        <v>87</v>
      </c>
      <c r="E38" s="85" t="s">
        <v>87</v>
      </c>
      <c r="F38" s="85" t="s">
        <v>87</v>
      </c>
      <c r="G38" s="85" t="s">
        <v>19</v>
      </c>
      <c r="H38" s="85" t="s">
        <v>19</v>
      </c>
      <c r="I38" s="85" t="s">
        <v>19</v>
      </c>
      <c r="J38" s="85" t="s">
        <v>87</v>
      </c>
      <c r="K38" s="85" t="s">
        <v>87</v>
      </c>
      <c r="L38" s="85" t="s">
        <v>87</v>
      </c>
      <c r="M38" s="85" t="s">
        <v>87</v>
      </c>
      <c r="N38" s="85" t="s">
        <v>87</v>
      </c>
      <c r="O38" s="85" t="s">
        <v>19</v>
      </c>
      <c r="P38" s="85" t="s">
        <v>19</v>
      </c>
      <c r="Q38" s="85" t="s">
        <v>87</v>
      </c>
      <c r="R38" s="85" t="s">
        <v>87</v>
      </c>
      <c r="S38" s="85" t="s">
        <v>87</v>
      </c>
      <c r="T38" s="85" t="s">
        <v>87</v>
      </c>
      <c r="U38" s="85" t="s">
        <v>87</v>
      </c>
      <c r="V38" s="85" t="s">
        <v>19</v>
      </c>
      <c r="W38" s="85" t="s">
        <v>19</v>
      </c>
      <c r="X38" s="85" t="s">
        <v>87</v>
      </c>
      <c r="Y38" s="85" t="s">
        <v>87</v>
      </c>
      <c r="Z38" s="85" t="s">
        <v>87</v>
      </c>
      <c r="AA38" s="85" t="s">
        <v>87</v>
      </c>
      <c r="AB38" s="85" t="s">
        <v>87</v>
      </c>
      <c r="AC38" s="85" t="s">
        <v>19</v>
      </c>
      <c r="AD38" s="85" t="s">
        <v>19</v>
      </c>
      <c r="AE38" s="189">
        <f>IFERROR(AM38,0)</f>
        <v>0.32100000000000001</v>
      </c>
      <c r="AF38" s="190"/>
      <c r="AG38" s="214"/>
      <c r="AH38" s="189">
        <f>IFERROR(AN38,0)</f>
        <v>0.32100000000000001</v>
      </c>
      <c r="AI38" s="191"/>
      <c r="AJ38" s="214"/>
      <c r="AM38" s="46">
        <f>ROUND(AF37/AE37,3)</f>
        <v>0.32100000000000001</v>
      </c>
      <c r="AN38" s="47">
        <f>ROUND(AI37/AH37,3)</f>
        <v>0.32100000000000001</v>
      </c>
      <c r="AQ38" s="43">
        <f>IFERROR(VLOOKUP(AQ163,DAY!$A$2:$E$744,6,0),0)</f>
        <v>0</v>
      </c>
    </row>
    <row r="39" spans="1:52" s="42" customFormat="1" ht="27.75" customHeight="1" thickBot="1" x14ac:dyDescent="0.45">
      <c r="A39" s="196" t="s">
        <v>66</v>
      </c>
      <c r="B39" s="48" t="s">
        <v>0</v>
      </c>
      <c r="C39" s="48">
        <f>IFERROR(VLOOKUP(C163,DAY!$A$2:$E$1096,2,0),0)</f>
        <v>0</v>
      </c>
      <c r="D39" s="48">
        <f>IFERROR(VLOOKUP(D163,DAY!$A$2:$E$744,2,0),0)</f>
        <v>0</v>
      </c>
      <c r="E39" s="48">
        <f>IFERROR(VLOOKUP(E163,DAY!$A$2:$E$744,2,0),0)</f>
        <v>0</v>
      </c>
      <c r="F39" s="48">
        <f>IFERROR(VLOOKUP(F163,DAY!$A$2:$E$744,2,0),0)</f>
        <v>0</v>
      </c>
      <c r="G39" s="48">
        <f>IFERROR(VLOOKUP(G163,DAY!$A$2:$E$744,2,0),0)</f>
        <v>0</v>
      </c>
      <c r="H39" s="48">
        <f>IFERROR(VLOOKUP(H163,DAY!$A$2:$E$744,2,0),0)</f>
        <v>0</v>
      </c>
      <c r="I39" s="48">
        <f>IFERROR(VLOOKUP(I163,DAY!$A$2:$E$744,2,0),0)</f>
        <v>0</v>
      </c>
      <c r="J39" s="48">
        <f>IFERROR(VLOOKUP(J163,DAY!$A$2:$E$744,2,0),0)</f>
        <v>0</v>
      </c>
      <c r="K39" s="48">
        <f>IFERROR(VLOOKUP(K163,DAY!$A$2:$E$744,2,0),0)</f>
        <v>0</v>
      </c>
      <c r="L39" s="48">
        <f>IFERROR(VLOOKUP(L163,DAY!$A$2:$E$744,2,0),0)</f>
        <v>0</v>
      </c>
      <c r="M39" s="48">
        <f>IFERROR(VLOOKUP(M163,DAY!$A$2:$E$744,2,0),0)</f>
        <v>0</v>
      </c>
      <c r="N39" s="48">
        <f>IFERROR(VLOOKUP(N163,DAY!$A$2:$E$744,2,0),0)</f>
        <v>0</v>
      </c>
      <c r="O39" s="48">
        <f>IFERROR(VLOOKUP(O163,DAY!$A$2:$E$744,2,0),0)</f>
        <v>0</v>
      </c>
      <c r="P39" s="48">
        <f>IFERROR(VLOOKUP(P163,DAY!$A$2:$E$744,2,0),0)</f>
        <v>0</v>
      </c>
      <c r="Q39" s="48">
        <f>IFERROR(VLOOKUP(Q163,DAY!$A$2:$E$744,2,0),0)</f>
        <v>0</v>
      </c>
      <c r="R39" s="48">
        <f>IFERROR(VLOOKUP(R163,DAY!$A$2:$E$744,2,0),0)</f>
        <v>0</v>
      </c>
      <c r="S39" s="48">
        <f>IFERROR(VLOOKUP(S163,DAY!$A$2:$E$744,2,0),0)</f>
        <v>0</v>
      </c>
      <c r="T39" s="48">
        <f>IFERROR(VLOOKUP(T163,DAY!$A$2:$E$744,2,0),0)</f>
        <v>0</v>
      </c>
      <c r="U39" s="48">
        <f>IFERROR(VLOOKUP(U163,DAY!$A$2:$E$744,2,0),0)</f>
        <v>0</v>
      </c>
      <c r="V39" s="48">
        <f>IFERROR(VLOOKUP(V163,DAY!$A$2:$E$744,2,0),0)</f>
        <v>0</v>
      </c>
      <c r="W39" s="48">
        <f>IFERROR(VLOOKUP(W163,DAY!$A$2:$E$744,2,0),0)</f>
        <v>0</v>
      </c>
      <c r="X39" s="48">
        <f>IFERROR(VLOOKUP(X163,DAY!$A$2:$E$744,2,0),0)</f>
        <v>0</v>
      </c>
      <c r="Y39" s="48">
        <f>IFERROR(VLOOKUP(Y163,DAY!$A$2:$E$744,2,0),0)</f>
        <v>0</v>
      </c>
      <c r="Z39" s="48">
        <f>IFERROR(VLOOKUP(Z163,DAY!$A$2:$E$744,2,0),0)</f>
        <v>0</v>
      </c>
      <c r="AA39" s="48">
        <f>IFERROR(VLOOKUP(AA163,DAY!$A$2:$E$744,2,0),0)</f>
        <v>0</v>
      </c>
      <c r="AB39" s="48">
        <f>IFERROR(VLOOKUP(AB163,DAY!$A$2:$E$744,2,0),0)</f>
        <v>0</v>
      </c>
      <c r="AC39" s="48">
        <f>IFERROR(VLOOKUP(AC163,DAY!$A$2:$E$744,2,0),0)</f>
        <v>0</v>
      </c>
      <c r="AD39" s="48">
        <f>IFERROR(VLOOKUP(AD163,DAY!$A$2:$E$744,2,0),0)</f>
        <v>0</v>
      </c>
      <c r="AE39" s="192" t="s">
        <v>11</v>
      </c>
      <c r="AF39" s="194" t="s">
        <v>12</v>
      </c>
      <c r="AG39" s="211" t="s">
        <v>84</v>
      </c>
      <c r="AH39" s="196" t="s">
        <v>11</v>
      </c>
      <c r="AI39" s="197" t="s">
        <v>13</v>
      </c>
      <c r="AJ39" s="211" t="s">
        <v>84</v>
      </c>
      <c r="AK39" s="40"/>
      <c r="AL39" s="20"/>
      <c r="AM39" s="33"/>
      <c r="AN39" s="33"/>
      <c r="AO39" s="20"/>
      <c r="AP39" s="20"/>
      <c r="AQ39" s="45">
        <f>IFERROR(VLOOKUP(AQ163,DAY!$A$2:$E$744,7,0),0)</f>
        <v>0</v>
      </c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7.75" customHeight="1" x14ac:dyDescent="0.4">
      <c r="A40" s="193"/>
      <c r="B40" s="35" t="s">
        <v>1</v>
      </c>
      <c r="C40" s="35">
        <f>IFERROR(VLOOKUP(C163,DAY!$A$2:$E$1096,3,0),0)</f>
        <v>0</v>
      </c>
      <c r="D40" s="35">
        <f>IFERROR(VLOOKUP(D163,DAY!$A$2:$E$744,3,0),0)</f>
        <v>0</v>
      </c>
      <c r="E40" s="35">
        <f>IFERROR(VLOOKUP(E163,DAY!$A$2:$E$744,3,0),0)</f>
        <v>0</v>
      </c>
      <c r="F40" s="35">
        <f>IFERROR(VLOOKUP(F163,DAY!$A$2:$E$744,3,0),0)</f>
        <v>0</v>
      </c>
      <c r="G40" s="35">
        <f>IFERROR(VLOOKUP(G163,DAY!$A$2:$E$744,3,0),0)</f>
        <v>0</v>
      </c>
      <c r="H40" s="35">
        <f>IFERROR(VLOOKUP(H163,DAY!$A$2:$E$744,3,0),0)</f>
        <v>0</v>
      </c>
      <c r="I40" s="35">
        <f>IFERROR(VLOOKUP(I163,DAY!$A$2:$E$744,3,0),0)</f>
        <v>0</v>
      </c>
      <c r="J40" s="35">
        <f>IFERROR(VLOOKUP(J163,DAY!$A$2:$E$744,3,0),0)</f>
        <v>0</v>
      </c>
      <c r="K40" s="35">
        <f>IFERROR(VLOOKUP(K163,DAY!$A$2:$E$744,3,0),0)</f>
        <v>0</v>
      </c>
      <c r="L40" s="35">
        <f>IFERROR(VLOOKUP(L163,DAY!$A$2:$E$744,3,0),0)</f>
        <v>0</v>
      </c>
      <c r="M40" s="35">
        <f>IFERROR(VLOOKUP(M163,DAY!$A$2:$E$744,3,0),0)</f>
        <v>0</v>
      </c>
      <c r="N40" s="35">
        <f>IFERROR(VLOOKUP(N163,DAY!$A$2:$E$744,3,0),0)</f>
        <v>0</v>
      </c>
      <c r="O40" s="35">
        <f>IFERROR(VLOOKUP(O163,DAY!$A$2:$E$744,3,0),0)</f>
        <v>0</v>
      </c>
      <c r="P40" s="35">
        <f>IFERROR(VLOOKUP(P163,DAY!$A$2:$E$744,3,0),0)</f>
        <v>0</v>
      </c>
      <c r="Q40" s="35">
        <f>IFERROR(VLOOKUP(Q163,DAY!$A$2:$E$744,3,0),0)</f>
        <v>0</v>
      </c>
      <c r="R40" s="35">
        <f>IFERROR(VLOOKUP(R163,DAY!$A$2:$E$744,3,0),0)</f>
        <v>0</v>
      </c>
      <c r="S40" s="35">
        <f>IFERROR(VLOOKUP(S163,DAY!$A$2:$E$744,3,0),0)</f>
        <v>0</v>
      </c>
      <c r="T40" s="35">
        <f>IFERROR(VLOOKUP(T163,DAY!$A$2:$E$744,3,0),0)</f>
        <v>0</v>
      </c>
      <c r="U40" s="35">
        <f>IFERROR(VLOOKUP(U163,DAY!$A$2:$E$744,3,0),0)</f>
        <v>0</v>
      </c>
      <c r="V40" s="35">
        <f>IFERROR(VLOOKUP(V163,DAY!$A$2:$E$744,3,0),0)</f>
        <v>0</v>
      </c>
      <c r="W40" s="35">
        <f>IFERROR(VLOOKUP(W163,DAY!$A$2:$E$744,3,0),0)</f>
        <v>0</v>
      </c>
      <c r="X40" s="35">
        <f>IFERROR(VLOOKUP(X163,DAY!$A$2:$E$744,3,0),0)</f>
        <v>0</v>
      </c>
      <c r="Y40" s="35">
        <f>IFERROR(VLOOKUP(Y163,DAY!$A$2:$E$744,3,0),0)</f>
        <v>0</v>
      </c>
      <c r="Z40" s="35">
        <f>IFERROR(VLOOKUP(Z163,DAY!$A$2:$E$744,3,0),0)</f>
        <v>0</v>
      </c>
      <c r="AA40" s="35">
        <f>IFERROR(VLOOKUP(AA163,DAY!$A$2:$E$744,3,0),0)</f>
        <v>0</v>
      </c>
      <c r="AB40" s="35">
        <f>IFERROR(VLOOKUP(AB163,DAY!$A$2:$E$744,3,0),0)</f>
        <v>0</v>
      </c>
      <c r="AC40" s="35">
        <f>IFERROR(VLOOKUP(AC163,DAY!$A$2:$E$744,3,0),0)</f>
        <v>0</v>
      </c>
      <c r="AD40" s="36">
        <f>IFERROR(VLOOKUP(AD163,DAY!$A$2:$E$744,3,0),0)</f>
        <v>0</v>
      </c>
      <c r="AE40" s="193"/>
      <c r="AF40" s="195"/>
      <c r="AG40" s="211"/>
      <c r="AH40" s="193"/>
      <c r="AI40" s="198"/>
      <c r="AJ40" s="211"/>
      <c r="AM40" s="33"/>
      <c r="AN40" s="33"/>
      <c r="AQ40" s="38">
        <f>IFERROR(VLOOKUP(AQ164,DAY!$A$2:$E$744,2,0),0)</f>
        <v>0</v>
      </c>
    </row>
    <row r="41" spans="1:52" ht="27.75" customHeight="1" x14ac:dyDescent="0.4">
      <c r="A41" s="193"/>
      <c r="B41" s="38" t="s">
        <v>2</v>
      </c>
      <c r="C41" s="38">
        <f>IFERROR(VLOOKUP(C163,DAY!$A$2:$E$1096,4,0),0)</f>
        <v>0</v>
      </c>
      <c r="D41" s="38">
        <f>IFERROR(VLOOKUP(D163,DAY!$A$2:$E$1096,4,0),0)</f>
        <v>0</v>
      </c>
      <c r="E41" s="38">
        <f>IFERROR(VLOOKUP(E163,DAY!$A$2:$E$1096,4,0),0)</f>
        <v>0</v>
      </c>
      <c r="F41" s="38">
        <f>IFERROR(VLOOKUP(F163,DAY!$A$2:$E$1096,4,0),0)</f>
        <v>0</v>
      </c>
      <c r="G41" s="38">
        <f>IFERROR(VLOOKUP(G163,DAY!$A$2:$E$1096,4,0),0)</f>
        <v>0</v>
      </c>
      <c r="H41" s="38">
        <f>IFERROR(VLOOKUP(H163,DAY!$A$2:$E$1096,4,0),0)</f>
        <v>0</v>
      </c>
      <c r="I41" s="38">
        <f>IFERROR(VLOOKUP(I163,DAY!$A$2:$E$1096,4,0),0)</f>
        <v>0</v>
      </c>
      <c r="J41" s="38">
        <f>IFERROR(VLOOKUP(J163,DAY!$A$2:$E$1096,4,0),0)</f>
        <v>0</v>
      </c>
      <c r="K41" s="38">
        <f>IFERROR(VLOOKUP(K163,DAY!$A$2:$E$1096,4,0),0)</f>
        <v>0</v>
      </c>
      <c r="L41" s="38">
        <f>IFERROR(VLOOKUP(L163,DAY!$A$2:$E$1096,4,0),0)</f>
        <v>0</v>
      </c>
      <c r="M41" s="38">
        <f>IFERROR(VLOOKUP(M163,DAY!$A$2:$E$1096,4,0),0)</f>
        <v>0</v>
      </c>
      <c r="N41" s="38">
        <f>IFERROR(VLOOKUP(N163,DAY!$A$2:$E$1096,4,0),0)</f>
        <v>0</v>
      </c>
      <c r="O41" s="38">
        <f>IFERROR(VLOOKUP(O163,DAY!$A$2:$E$1096,4,0),0)</f>
        <v>0</v>
      </c>
      <c r="P41" s="38">
        <f>IFERROR(VLOOKUP(P163,DAY!$A$2:$E$1096,4,0),0)</f>
        <v>0</v>
      </c>
      <c r="Q41" s="38">
        <f>IFERROR(VLOOKUP(Q163,DAY!$A$2:$E$1096,4,0),0)</f>
        <v>0</v>
      </c>
      <c r="R41" s="38">
        <f>IFERROR(VLOOKUP(R163,DAY!$A$2:$E$1096,4,0),0)</f>
        <v>0</v>
      </c>
      <c r="S41" s="38">
        <f>IFERROR(VLOOKUP(S163,DAY!$A$2:$E$1096,4,0),0)</f>
        <v>0</v>
      </c>
      <c r="T41" s="38">
        <f>IFERROR(VLOOKUP(T163,DAY!$A$2:$E$1096,4,0),0)</f>
        <v>0</v>
      </c>
      <c r="U41" s="38">
        <f>IFERROR(VLOOKUP(U163,DAY!$A$2:$E$1096,4,0),0)</f>
        <v>0</v>
      </c>
      <c r="V41" s="38">
        <f>IFERROR(VLOOKUP(V163,DAY!$A$2:$E$1096,4,0),0)</f>
        <v>0</v>
      </c>
      <c r="W41" s="38">
        <f>IFERROR(VLOOKUP(W163,DAY!$A$2:$E$1096,4,0),0)</f>
        <v>0</v>
      </c>
      <c r="X41" s="38">
        <f>IFERROR(VLOOKUP(X163,DAY!$A$2:$E$1096,4,0),0)</f>
        <v>0</v>
      </c>
      <c r="Y41" s="38">
        <f>IFERROR(VLOOKUP(Y163,DAY!$A$2:$E$1096,4,0),0)</f>
        <v>0</v>
      </c>
      <c r="Z41" s="38">
        <f>IFERROR(VLOOKUP(Z163,DAY!$A$2:$E$1096,4,0),0)</f>
        <v>0</v>
      </c>
      <c r="AA41" s="38">
        <f>IFERROR(VLOOKUP(AA163,DAY!$A$2:$E$1096,4,0),0)</f>
        <v>0</v>
      </c>
      <c r="AB41" s="38">
        <f>IFERROR(VLOOKUP(AB163,DAY!$A$2:$E$1096,4,0),0)</f>
        <v>0</v>
      </c>
      <c r="AC41" s="38">
        <f>IFERROR(VLOOKUP(AC163,DAY!$A$2:$E$1096,4,0),0)</f>
        <v>0</v>
      </c>
      <c r="AD41" s="38">
        <f>IFERROR(VLOOKUP(AD163,DAY!$A$2:$E$1096,4,0),0)</f>
        <v>0</v>
      </c>
      <c r="AE41" s="193"/>
      <c r="AF41" s="195"/>
      <c r="AG41" s="211"/>
      <c r="AH41" s="193"/>
      <c r="AI41" s="198"/>
      <c r="AJ41" s="211"/>
      <c r="AM41" s="33"/>
      <c r="AN41" s="33"/>
      <c r="AQ41" s="37">
        <f>IFERROR(VLOOKUP(AQ164,DAY!$A$2:$E$744,3,0),0)</f>
        <v>0</v>
      </c>
    </row>
    <row r="42" spans="1:52" ht="88.5" customHeight="1" x14ac:dyDescent="0.4">
      <c r="A42" s="193"/>
      <c r="B42" s="39" t="s">
        <v>3</v>
      </c>
      <c r="C42" s="39">
        <f>IFERROR(VLOOKUP(C163,DAY!$A$2:$E$1096,5,0),0)</f>
        <v>0</v>
      </c>
      <c r="D42" s="39">
        <f>IFERROR(VLOOKUP(D163,DAY!$A$2:$E$1096,5,0),0)</f>
        <v>0</v>
      </c>
      <c r="E42" s="39">
        <f>IFERROR(VLOOKUP(E163,DAY!$A$2:$E$1096,5,0),0)</f>
        <v>0</v>
      </c>
      <c r="F42" s="39">
        <f>IFERROR(VLOOKUP(F163,DAY!$A$2:$E$1096,5,0),0)</f>
        <v>0</v>
      </c>
      <c r="G42" s="39">
        <f>IFERROR(VLOOKUP(G163,DAY!$A$2:$E$1096,5,0),0)</f>
        <v>0</v>
      </c>
      <c r="H42" s="39">
        <f>IFERROR(VLOOKUP(H163,DAY!$A$2:$E$1096,5,0),0)</f>
        <v>0</v>
      </c>
      <c r="I42" s="39">
        <f>IFERROR(VLOOKUP(I163,DAY!$A$2:$E$1096,5,0),0)</f>
        <v>0</v>
      </c>
      <c r="J42" s="39">
        <f>IFERROR(VLOOKUP(J163,DAY!$A$2:$E$1096,5,0),0)</f>
        <v>0</v>
      </c>
      <c r="K42" s="39">
        <f>IFERROR(VLOOKUP(K163,DAY!$A$2:$E$1096,5,0),0)</f>
        <v>0</v>
      </c>
      <c r="L42" s="39">
        <f>IFERROR(VLOOKUP(L163,DAY!$A$2:$E$1096,5,0),0)</f>
        <v>0</v>
      </c>
      <c r="M42" s="39">
        <f>IFERROR(VLOOKUP(M163,DAY!$A$2:$E$1096,5,0),0)</f>
        <v>0</v>
      </c>
      <c r="N42" s="39">
        <f>IFERROR(VLOOKUP(N163,DAY!$A$2:$E$1096,5,0),0)</f>
        <v>0</v>
      </c>
      <c r="O42" s="39">
        <f>IFERROR(VLOOKUP(O163,DAY!$A$2:$E$1096,5,0),0)</f>
        <v>0</v>
      </c>
      <c r="P42" s="39">
        <f>IFERROR(VLOOKUP(P163,DAY!$A$2:$E$1096,5,0),0)</f>
        <v>0</v>
      </c>
      <c r="Q42" s="39">
        <f>IFERROR(VLOOKUP(Q163,DAY!$A$2:$E$1096,5,0),0)</f>
        <v>0</v>
      </c>
      <c r="R42" s="39">
        <f>IFERROR(VLOOKUP(R163,DAY!$A$2:$E$1096,5,0),0)</f>
        <v>0</v>
      </c>
      <c r="S42" s="39">
        <f>IFERROR(VLOOKUP(S163,DAY!$A$2:$E$1096,5,0),0)</f>
        <v>0</v>
      </c>
      <c r="T42" s="39">
        <f>IFERROR(VLOOKUP(T163,DAY!$A$2:$E$1096,5,0),0)</f>
        <v>0</v>
      </c>
      <c r="U42" s="39">
        <f>IFERROR(VLOOKUP(U163,DAY!$A$2:$E$1096,5,0),0)</f>
        <v>0</v>
      </c>
      <c r="V42" s="39">
        <f>IFERROR(VLOOKUP(V163,DAY!$A$2:$E$1096,5,0),0)</f>
        <v>0</v>
      </c>
      <c r="W42" s="39">
        <f>IFERROR(VLOOKUP(W163,DAY!$A$2:$E$1096,5,0),0)</f>
        <v>0</v>
      </c>
      <c r="X42" s="39">
        <f>IFERROR(VLOOKUP(X163,DAY!$A$2:$E$1096,5,0),0)</f>
        <v>0</v>
      </c>
      <c r="Y42" s="39">
        <f>IFERROR(VLOOKUP(Y163,DAY!$A$2:$E$1096,5,0),0)</f>
        <v>0</v>
      </c>
      <c r="Z42" s="39">
        <f>IFERROR(VLOOKUP(Z163,DAY!$A$2:$E$1096,5,0),0)</f>
        <v>0</v>
      </c>
      <c r="AA42" s="39">
        <f>IFERROR(VLOOKUP(AA163,DAY!$A$2:$E$1096,5,0),0)</f>
        <v>0</v>
      </c>
      <c r="AB42" s="39">
        <f>IFERROR(VLOOKUP(AB163,DAY!$A$2:$E$1096,5,0),0)</f>
        <v>0</v>
      </c>
      <c r="AC42" s="39">
        <f>IFERROR(VLOOKUP(AC163,DAY!$A$2:$E$1096,5,0),0)</f>
        <v>0</v>
      </c>
      <c r="AD42" s="39">
        <f>IFERROR(VLOOKUP(AD163,DAY!$A$2:$E$1096,5,0),0)</f>
        <v>0</v>
      </c>
      <c r="AE42" s="193"/>
      <c r="AF42" s="195"/>
      <c r="AG42" s="212"/>
      <c r="AH42" s="193"/>
      <c r="AI42" s="198"/>
      <c r="AJ42" s="212"/>
      <c r="AM42" s="41"/>
      <c r="AN42" s="41"/>
      <c r="AQ42" s="37">
        <f>IFERROR(VLOOKUP(AQ164,DAY!$A$2:$E$744,4,0),0)</f>
        <v>0</v>
      </c>
    </row>
    <row r="43" spans="1:52" ht="27.75" customHeight="1" x14ac:dyDescent="0.4">
      <c r="A43" s="193"/>
      <c r="B43" s="37" t="s">
        <v>4</v>
      </c>
      <c r="C43" s="84" t="s">
        <v>87</v>
      </c>
      <c r="D43" s="84" t="s">
        <v>87</v>
      </c>
      <c r="E43" s="84" t="s">
        <v>19</v>
      </c>
      <c r="F43" s="84" t="s">
        <v>87</v>
      </c>
      <c r="G43" s="84" t="s">
        <v>87</v>
      </c>
      <c r="H43" s="84" t="s">
        <v>19</v>
      </c>
      <c r="I43" s="84" t="s">
        <v>19</v>
      </c>
      <c r="J43" s="84" t="s">
        <v>87</v>
      </c>
      <c r="K43" s="84" t="s">
        <v>87</v>
      </c>
      <c r="L43" s="84" t="s">
        <v>87</v>
      </c>
      <c r="M43" s="84" t="s">
        <v>87</v>
      </c>
      <c r="N43" s="84" t="s">
        <v>87</v>
      </c>
      <c r="O43" s="84" t="s">
        <v>19</v>
      </c>
      <c r="P43" s="84" t="s">
        <v>19</v>
      </c>
      <c r="Q43" s="84" t="s">
        <v>87</v>
      </c>
      <c r="R43" s="84" t="s">
        <v>87</v>
      </c>
      <c r="S43" s="84" t="s">
        <v>87</v>
      </c>
      <c r="T43" s="84" t="s">
        <v>87</v>
      </c>
      <c r="U43" s="84" t="s">
        <v>87</v>
      </c>
      <c r="V43" s="84" t="s">
        <v>19</v>
      </c>
      <c r="W43" s="84" t="s">
        <v>19</v>
      </c>
      <c r="X43" s="84" t="s">
        <v>87</v>
      </c>
      <c r="Y43" s="84" t="s">
        <v>87</v>
      </c>
      <c r="Z43" s="84" t="s">
        <v>87</v>
      </c>
      <c r="AA43" s="84" t="s">
        <v>87</v>
      </c>
      <c r="AB43" s="84" t="s">
        <v>87</v>
      </c>
      <c r="AC43" s="84" t="s">
        <v>19</v>
      </c>
      <c r="AD43" s="84" t="s">
        <v>19</v>
      </c>
      <c r="AE43" s="44">
        <f>IF(COUNT(C43:AD43)=0,+(COUNTIF(C43:AD43,"作業"))+(COUNTIF(C43:AD43,"休日")),"")</f>
        <v>28</v>
      </c>
      <c r="AF43" s="98">
        <f>IF(+COUNT(C43:AD43)=0,(COUNTIF(C43:AD43,"休日")),"")</f>
        <v>9</v>
      </c>
      <c r="AG43" s="213" t="str">
        <f>IFERROR(IF(AND(AE43&lt;=6,AE43&gt;=1),$F$149,IF(AM44&gt;0.284,$F$147,$F$148)),0)</f>
        <v>クリア</v>
      </c>
      <c r="AH43" s="44">
        <f>IF(COUNT(C44:AD44)=0,+(COUNTIF(C44:AD44,"作業"))+(COUNTIF(C44:AD44,"休日")),"")</f>
        <v>28</v>
      </c>
      <c r="AI43" s="61">
        <f>IF(COUNT(C44:AD44)=0,(COUNTIF(C44:AD44,"休日")),"")</f>
        <v>9</v>
      </c>
      <c r="AJ43" s="213" t="str">
        <f>IFERROR(IF(AND(AH43&lt;=6,AH43&gt;=1),$F$149,IF(AN44&gt;0.284,$F$145,$F$146)),0)</f>
        <v>達成</v>
      </c>
      <c r="AL43" s="40"/>
      <c r="AM43" s="33"/>
      <c r="AN43" s="33"/>
      <c r="AO43" s="40"/>
      <c r="AP43" s="40"/>
      <c r="AQ43" s="39">
        <f>IFERROR(VLOOKUP(AQ164,DAY!$A$2:$E$744,5,0),0)</f>
        <v>0</v>
      </c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ht="27.75" customHeight="1" thickBot="1" x14ac:dyDescent="0.45">
      <c r="A44" s="222"/>
      <c r="B44" s="49" t="s">
        <v>5</v>
      </c>
      <c r="C44" s="85" t="s">
        <v>87</v>
      </c>
      <c r="D44" s="85" t="s">
        <v>87</v>
      </c>
      <c r="E44" s="85" t="s">
        <v>19</v>
      </c>
      <c r="F44" s="85" t="s">
        <v>87</v>
      </c>
      <c r="G44" s="85" t="s">
        <v>87</v>
      </c>
      <c r="H44" s="85" t="s">
        <v>19</v>
      </c>
      <c r="I44" s="85" t="s">
        <v>19</v>
      </c>
      <c r="J44" s="85" t="s">
        <v>87</v>
      </c>
      <c r="K44" s="85" t="s">
        <v>87</v>
      </c>
      <c r="L44" s="85" t="s">
        <v>87</v>
      </c>
      <c r="M44" s="85" t="s">
        <v>87</v>
      </c>
      <c r="N44" s="85" t="s">
        <v>87</v>
      </c>
      <c r="O44" s="85" t="s">
        <v>19</v>
      </c>
      <c r="P44" s="85" t="s">
        <v>19</v>
      </c>
      <c r="Q44" s="85" t="s">
        <v>87</v>
      </c>
      <c r="R44" s="85" t="s">
        <v>87</v>
      </c>
      <c r="S44" s="85" t="s">
        <v>87</v>
      </c>
      <c r="T44" s="85" t="s">
        <v>87</v>
      </c>
      <c r="U44" s="85" t="s">
        <v>87</v>
      </c>
      <c r="V44" s="85" t="s">
        <v>19</v>
      </c>
      <c r="W44" s="85" t="s">
        <v>19</v>
      </c>
      <c r="X44" s="85" t="s">
        <v>87</v>
      </c>
      <c r="Y44" s="85" t="s">
        <v>87</v>
      </c>
      <c r="Z44" s="85" t="s">
        <v>87</v>
      </c>
      <c r="AA44" s="85" t="s">
        <v>87</v>
      </c>
      <c r="AB44" s="85" t="s">
        <v>87</v>
      </c>
      <c r="AC44" s="85" t="s">
        <v>19</v>
      </c>
      <c r="AD44" s="85" t="s">
        <v>19</v>
      </c>
      <c r="AE44" s="189">
        <f>IFERROR(AM44,0)</f>
        <v>0.32100000000000001</v>
      </c>
      <c r="AF44" s="190"/>
      <c r="AG44" s="214"/>
      <c r="AH44" s="189">
        <f>IFERROR(AN44,0)</f>
        <v>0.32100000000000001</v>
      </c>
      <c r="AI44" s="191"/>
      <c r="AJ44" s="214"/>
      <c r="AM44" s="46">
        <f>ROUND(AF43/AE43,3)</f>
        <v>0.32100000000000001</v>
      </c>
      <c r="AN44" s="47">
        <f>ROUND(AI43/AH43,3)</f>
        <v>0.32100000000000001</v>
      </c>
      <c r="AQ44" s="43">
        <f>IFERROR(VLOOKUP(AQ164,DAY!$A$2:$E$744,6,0),0)</f>
        <v>0</v>
      </c>
    </row>
    <row r="45" spans="1:52" s="42" customFormat="1" ht="27.75" customHeight="1" thickBot="1" x14ac:dyDescent="0.45">
      <c r="A45" s="196" t="s">
        <v>67</v>
      </c>
      <c r="B45" s="32" t="s">
        <v>0</v>
      </c>
      <c r="C45" s="32">
        <f>IFERROR(VLOOKUP(C164,DAY!$A$2:$E$1096,2,0),0)</f>
        <v>0</v>
      </c>
      <c r="D45" s="32">
        <f>IFERROR(VLOOKUP(D164,DAY!$A$2:$E$744,2,0),0)</f>
        <v>0</v>
      </c>
      <c r="E45" s="32">
        <f>IFERROR(VLOOKUP(E164,DAY!$A$2:$E$744,2,0),0)</f>
        <v>0</v>
      </c>
      <c r="F45" s="32">
        <f>IFERROR(VLOOKUP(F164,DAY!$A$2:$E$744,2,0),0)</f>
        <v>0</v>
      </c>
      <c r="G45" s="32">
        <f>IFERROR(VLOOKUP(G164,DAY!$A$2:$E$744,2,0),0)</f>
        <v>0</v>
      </c>
      <c r="H45" s="32">
        <f>IFERROR(VLOOKUP(H164,DAY!$A$2:$E$744,2,0),0)</f>
        <v>0</v>
      </c>
      <c r="I45" s="32">
        <f>IFERROR(VLOOKUP(I164,DAY!$A$2:$E$744,2,0),0)</f>
        <v>0</v>
      </c>
      <c r="J45" s="32">
        <f>IFERROR(VLOOKUP(J164,DAY!$A$2:$E$744,2,0),0)</f>
        <v>0</v>
      </c>
      <c r="K45" s="32">
        <f>IFERROR(VLOOKUP(K164,DAY!$A$2:$E$744,2,0),0)</f>
        <v>0</v>
      </c>
      <c r="L45" s="32">
        <f>IFERROR(VLOOKUP(L164,DAY!$A$2:$E$744,2,0),0)</f>
        <v>0</v>
      </c>
      <c r="M45" s="32">
        <f>IFERROR(VLOOKUP(M164,DAY!$A$2:$E$744,2,0),0)</f>
        <v>0</v>
      </c>
      <c r="N45" s="32">
        <f>IFERROR(VLOOKUP(N164,DAY!$A$2:$E$744,2,0),0)</f>
        <v>0</v>
      </c>
      <c r="O45" s="32">
        <f>IFERROR(VLOOKUP(O164,DAY!$A$2:$E$744,2,0),0)</f>
        <v>0</v>
      </c>
      <c r="P45" s="32">
        <f>IFERROR(VLOOKUP(P164,DAY!$A$2:$E$744,2,0),0)</f>
        <v>0</v>
      </c>
      <c r="Q45" s="32">
        <f>IFERROR(VLOOKUP(Q164,DAY!$A$2:$E$744,2,0),0)</f>
        <v>0</v>
      </c>
      <c r="R45" s="32">
        <f>IFERROR(VLOOKUP(R164,DAY!$A$2:$E$744,2,0),0)</f>
        <v>0</v>
      </c>
      <c r="S45" s="32">
        <f>IFERROR(VLOOKUP(S164,DAY!$A$2:$E$744,2,0),0)</f>
        <v>0</v>
      </c>
      <c r="T45" s="32">
        <f>IFERROR(VLOOKUP(T164,DAY!$A$2:$E$744,2,0),0)</f>
        <v>0</v>
      </c>
      <c r="U45" s="32">
        <f>IFERROR(VLOOKUP(U164,DAY!$A$2:$E$744,2,0),0)</f>
        <v>0</v>
      </c>
      <c r="V45" s="32">
        <f>IFERROR(VLOOKUP(V164,DAY!$A$2:$E$744,2,0),0)</f>
        <v>0</v>
      </c>
      <c r="W45" s="32">
        <f>IFERROR(VLOOKUP(W164,DAY!$A$2:$E$744,2,0),0)</f>
        <v>0</v>
      </c>
      <c r="X45" s="32">
        <f>IFERROR(VLOOKUP(X164,DAY!$A$2:$E$744,2,0),0)</f>
        <v>0</v>
      </c>
      <c r="Y45" s="32">
        <f>IFERROR(VLOOKUP(Y164,DAY!$A$2:$E$744,2,0),0)</f>
        <v>0</v>
      </c>
      <c r="Z45" s="32">
        <f>IFERROR(VLOOKUP(Z164,DAY!$A$2:$E$744,2,0),0)</f>
        <v>0</v>
      </c>
      <c r="AA45" s="32">
        <f>IFERROR(VLOOKUP(AA164,DAY!$A$2:$E$744,2,0),0)</f>
        <v>0</v>
      </c>
      <c r="AB45" s="32">
        <f>IFERROR(VLOOKUP(AB164,DAY!$A$2:$E$744,2,0),0)</f>
        <v>0</v>
      </c>
      <c r="AC45" s="32">
        <f>IFERROR(VLOOKUP(AC164,DAY!$A$2:$E$744,2,0),0)</f>
        <v>0</v>
      </c>
      <c r="AD45" s="32">
        <f>IFERROR(VLOOKUP(AD164,DAY!$A$2:$E$744,2,0),0)</f>
        <v>0</v>
      </c>
      <c r="AE45" s="192" t="s">
        <v>11</v>
      </c>
      <c r="AF45" s="194" t="s">
        <v>12</v>
      </c>
      <c r="AG45" s="211" t="s">
        <v>84</v>
      </c>
      <c r="AH45" s="196" t="s">
        <v>11</v>
      </c>
      <c r="AI45" s="197" t="s">
        <v>13</v>
      </c>
      <c r="AJ45" s="211" t="s">
        <v>84</v>
      </c>
      <c r="AK45" s="40"/>
      <c r="AL45" s="20"/>
      <c r="AM45" s="33"/>
      <c r="AN45" s="33"/>
      <c r="AO45" s="20"/>
      <c r="AP45" s="20"/>
      <c r="AQ45" s="50">
        <f>IFERROR(VLOOKUP(AQ164,DAY!$A$2:$E$744,7,0),0)</f>
        <v>0</v>
      </c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7.75" customHeight="1" x14ac:dyDescent="0.4">
      <c r="A46" s="193"/>
      <c r="B46" s="35" t="s">
        <v>1</v>
      </c>
      <c r="C46" s="35">
        <f>IFERROR(VLOOKUP(C164,DAY!$A$2:$E$1096,3,0),0)</f>
        <v>0</v>
      </c>
      <c r="D46" s="35">
        <f>IFERROR(VLOOKUP(D164,DAY!$A$2:$E$744,3,0),0)</f>
        <v>0</v>
      </c>
      <c r="E46" s="35">
        <f>IFERROR(VLOOKUP(E164,DAY!$A$2:$E$744,3,0),0)</f>
        <v>0</v>
      </c>
      <c r="F46" s="35">
        <f>IFERROR(VLOOKUP(F164,DAY!$A$2:$E$744,3,0),0)</f>
        <v>0</v>
      </c>
      <c r="G46" s="35">
        <f>IFERROR(VLOOKUP(G164,DAY!$A$2:$E$744,3,0),0)</f>
        <v>0</v>
      </c>
      <c r="H46" s="35">
        <f>IFERROR(VLOOKUP(H164,DAY!$A$2:$E$744,3,0),0)</f>
        <v>0</v>
      </c>
      <c r="I46" s="35">
        <f>IFERROR(VLOOKUP(I164,DAY!$A$2:$E$744,3,0),0)</f>
        <v>0</v>
      </c>
      <c r="J46" s="35">
        <f>IFERROR(VLOOKUP(J164,DAY!$A$2:$E$744,3,0),0)</f>
        <v>0</v>
      </c>
      <c r="K46" s="35">
        <f>IFERROR(VLOOKUP(K164,DAY!$A$2:$E$744,3,0),0)</f>
        <v>0</v>
      </c>
      <c r="L46" s="35">
        <f>IFERROR(VLOOKUP(L164,DAY!$A$2:$E$744,3,0),0)</f>
        <v>0</v>
      </c>
      <c r="M46" s="35">
        <f>IFERROR(VLOOKUP(M164,DAY!$A$2:$E$744,3,0),0)</f>
        <v>0</v>
      </c>
      <c r="N46" s="35">
        <f>IFERROR(VLOOKUP(N164,DAY!$A$2:$E$744,3,0),0)</f>
        <v>0</v>
      </c>
      <c r="O46" s="35">
        <f>IFERROR(VLOOKUP(O164,DAY!$A$2:$E$744,3,0),0)</f>
        <v>0</v>
      </c>
      <c r="P46" s="35">
        <f>IFERROR(VLOOKUP(P164,DAY!$A$2:$E$744,3,0),0)</f>
        <v>0</v>
      </c>
      <c r="Q46" s="35">
        <f>IFERROR(VLOOKUP(Q164,DAY!$A$2:$E$744,3,0),0)</f>
        <v>0</v>
      </c>
      <c r="R46" s="35">
        <f>IFERROR(VLOOKUP(R164,DAY!$A$2:$E$744,3,0),0)</f>
        <v>0</v>
      </c>
      <c r="S46" s="35">
        <f>IFERROR(VLOOKUP(S164,DAY!$A$2:$E$744,3,0),0)</f>
        <v>0</v>
      </c>
      <c r="T46" s="35">
        <f>IFERROR(VLOOKUP(T164,DAY!$A$2:$E$744,3,0),0)</f>
        <v>0</v>
      </c>
      <c r="U46" s="35">
        <f>IFERROR(VLOOKUP(U164,DAY!$A$2:$E$744,3,0),0)</f>
        <v>0</v>
      </c>
      <c r="V46" s="35">
        <f>IFERROR(VLOOKUP(V164,DAY!$A$2:$E$744,3,0),0)</f>
        <v>0</v>
      </c>
      <c r="W46" s="35">
        <f>IFERROR(VLOOKUP(W164,DAY!$A$2:$E$744,3,0),0)</f>
        <v>0</v>
      </c>
      <c r="X46" s="35">
        <f>IFERROR(VLOOKUP(X164,DAY!$A$2:$E$744,3,0),0)</f>
        <v>0</v>
      </c>
      <c r="Y46" s="35">
        <f>IFERROR(VLOOKUP(Y164,DAY!$A$2:$E$744,3,0),0)</f>
        <v>0</v>
      </c>
      <c r="Z46" s="35">
        <f>IFERROR(VLOOKUP(Z164,DAY!$A$2:$E$744,3,0),0)</f>
        <v>0</v>
      </c>
      <c r="AA46" s="35">
        <f>IFERROR(VLOOKUP(AA164,DAY!$A$2:$E$744,3,0),0)</f>
        <v>0</v>
      </c>
      <c r="AB46" s="35">
        <f>IFERROR(VLOOKUP(AB164,DAY!$A$2:$E$744,3,0),0)</f>
        <v>0</v>
      </c>
      <c r="AC46" s="35">
        <f>IFERROR(VLOOKUP(AC164,DAY!$A$2:$E$744,3,0),0)</f>
        <v>0</v>
      </c>
      <c r="AD46" s="36">
        <f>IFERROR(VLOOKUP(AD164,DAY!$A$2:$E$744,3,0),0)</f>
        <v>0</v>
      </c>
      <c r="AE46" s="193"/>
      <c r="AF46" s="195"/>
      <c r="AG46" s="211"/>
      <c r="AH46" s="193"/>
      <c r="AI46" s="198"/>
      <c r="AJ46" s="211"/>
      <c r="AM46" s="33"/>
      <c r="AN46" s="33"/>
      <c r="AQ46" s="34">
        <f>IFERROR(VLOOKUP(AQ165,DAY!$A$2:$E$744,2,0),0)</f>
        <v>0</v>
      </c>
    </row>
    <row r="47" spans="1:52" ht="27.75" customHeight="1" x14ac:dyDescent="0.4">
      <c r="A47" s="193"/>
      <c r="B47" s="38" t="s">
        <v>2</v>
      </c>
      <c r="C47" s="38">
        <f>IFERROR(VLOOKUP(C164,DAY!$A$2:$E$1096,4,0),0)</f>
        <v>0</v>
      </c>
      <c r="D47" s="38">
        <f>IFERROR(VLOOKUP(D164,DAY!$A$2:$E$1096,4,0),0)</f>
        <v>0</v>
      </c>
      <c r="E47" s="38">
        <f>IFERROR(VLOOKUP(E164,DAY!$A$2:$E$1096,4,0),0)</f>
        <v>0</v>
      </c>
      <c r="F47" s="38">
        <f>IFERROR(VLOOKUP(F164,DAY!$A$2:$E$1096,4,0),0)</f>
        <v>0</v>
      </c>
      <c r="G47" s="38">
        <f>IFERROR(VLOOKUP(G164,DAY!$A$2:$E$1096,4,0),0)</f>
        <v>0</v>
      </c>
      <c r="H47" s="38">
        <f>IFERROR(VLOOKUP(H164,DAY!$A$2:$E$1096,4,0),0)</f>
        <v>0</v>
      </c>
      <c r="I47" s="38">
        <f>IFERROR(VLOOKUP(I164,DAY!$A$2:$E$1096,4,0),0)</f>
        <v>0</v>
      </c>
      <c r="J47" s="38">
        <f>IFERROR(VLOOKUP(J164,DAY!$A$2:$E$1096,4,0),0)</f>
        <v>0</v>
      </c>
      <c r="K47" s="38">
        <f>IFERROR(VLOOKUP(K164,DAY!$A$2:$E$1096,4,0),0)</f>
        <v>0</v>
      </c>
      <c r="L47" s="38">
        <f>IFERROR(VLOOKUP(L164,DAY!$A$2:$E$1096,4,0),0)</f>
        <v>0</v>
      </c>
      <c r="M47" s="38">
        <f>IFERROR(VLOOKUP(M164,DAY!$A$2:$E$1096,4,0),0)</f>
        <v>0</v>
      </c>
      <c r="N47" s="38">
        <f>IFERROR(VLOOKUP(N164,DAY!$A$2:$E$1096,4,0),0)</f>
        <v>0</v>
      </c>
      <c r="O47" s="38">
        <f>IFERROR(VLOOKUP(O164,DAY!$A$2:$E$1096,4,0),0)</f>
        <v>0</v>
      </c>
      <c r="P47" s="38">
        <f>IFERROR(VLOOKUP(P164,DAY!$A$2:$E$1096,4,0),0)</f>
        <v>0</v>
      </c>
      <c r="Q47" s="38">
        <f>IFERROR(VLOOKUP(Q164,DAY!$A$2:$E$1096,4,0),0)</f>
        <v>0</v>
      </c>
      <c r="R47" s="38">
        <f>IFERROR(VLOOKUP(R164,DAY!$A$2:$E$1096,4,0),0)</f>
        <v>0</v>
      </c>
      <c r="S47" s="38">
        <f>IFERROR(VLOOKUP(S164,DAY!$A$2:$E$1096,4,0),0)</f>
        <v>0</v>
      </c>
      <c r="T47" s="38">
        <f>IFERROR(VLOOKUP(T164,DAY!$A$2:$E$1096,4,0),0)</f>
        <v>0</v>
      </c>
      <c r="U47" s="38">
        <f>IFERROR(VLOOKUP(U164,DAY!$A$2:$E$1096,4,0),0)</f>
        <v>0</v>
      </c>
      <c r="V47" s="38">
        <f>IFERROR(VLOOKUP(V164,DAY!$A$2:$E$1096,4,0),0)</f>
        <v>0</v>
      </c>
      <c r="W47" s="38">
        <f>IFERROR(VLOOKUP(W164,DAY!$A$2:$E$1096,4,0),0)</f>
        <v>0</v>
      </c>
      <c r="X47" s="38">
        <f>IFERROR(VLOOKUP(X164,DAY!$A$2:$E$1096,4,0),0)</f>
        <v>0</v>
      </c>
      <c r="Y47" s="38">
        <f>IFERROR(VLOOKUP(Y164,DAY!$A$2:$E$1096,4,0),0)</f>
        <v>0</v>
      </c>
      <c r="Z47" s="38">
        <f>IFERROR(VLOOKUP(Z164,DAY!$A$2:$E$1096,4,0),0)</f>
        <v>0</v>
      </c>
      <c r="AA47" s="38">
        <f>IFERROR(VLOOKUP(AA164,DAY!$A$2:$E$1096,4,0),0)</f>
        <v>0</v>
      </c>
      <c r="AB47" s="38">
        <f>IFERROR(VLOOKUP(AB164,DAY!$A$2:$E$1096,4,0),0)</f>
        <v>0</v>
      </c>
      <c r="AC47" s="38">
        <f>IFERROR(VLOOKUP(AC164,DAY!$A$2:$E$1096,4,0),0)</f>
        <v>0</v>
      </c>
      <c r="AD47" s="38">
        <f>IFERROR(VLOOKUP(AD164,DAY!$A$2:$E$1096,4,0),0)</f>
        <v>0</v>
      </c>
      <c r="AE47" s="193"/>
      <c r="AF47" s="195"/>
      <c r="AG47" s="211"/>
      <c r="AH47" s="193"/>
      <c r="AI47" s="198"/>
      <c r="AJ47" s="211"/>
      <c r="AM47" s="33"/>
      <c r="AN47" s="33"/>
      <c r="AQ47" s="37">
        <f>IFERROR(VLOOKUP(AQ165,DAY!$A$2:$E$744,3,0),0)</f>
        <v>0</v>
      </c>
    </row>
    <row r="48" spans="1:52" ht="88.5" customHeight="1" x14ac:dyDescent="0.4">
      <c r="A48" s="193"/>
      <c r="B48" s="39" t="s">
        <v>3</v>
      </c>
      <c r="C48" s="39">
        <f>IFERROR(VLOOKUP(C164,DAY!$A$2:$E$1096,5,0),0)</f>
        <v>0</v>
      </c>
      <c r="D48" s="39">
        <f>IFERROR(VLOOKUP(D164,DAY!$A$2:$E$1096,5,0),0)</f>
        <v>0</v>
      </c>
      <c r="E48" s="39">
        <f>IFERROR(VLOOKUP(E164,DAY!$A$2:$E$1096,5,0),0)</f>
        <v>0</v>
      </c>
      <c r="F48" s="39">
        <f>IFERROR(VLOOKUP(F164,DAY!$A$2:$E$1096,5,0),0)</f>
        <v>0</v>
      </c>
      <c r="G48" s="39">
        <f>IFERROR(VLOOKUP(G164,DAY!$A$2:$E$1096,5,0),0)</f>
        <v>0</v>
      </c>
      <c r="H48" s="39">
        <f>IFERROR(VLOOKUP(H164,DAY!$A$2:$E$1096,5,0),0)</f>
        <v>0</v>
      </c>
      <c r="I48" s="39">
        <f>IFERROR(VLOOKUP(I164,DAY!$A$2:$E$1096,5,0),0)</f>
        <v>0</v>
      </c>
      <c r="J48" s="39">
        <f>IFERROR(VLOOKUP(J164,DAY!$A$2:$E$1096,5,0),0)</f>
        <v>0</v>
      </c>
      <c r="K48" s="39">
        <f>IFERROR(VLOOKUP(K164,DAY!$A$2:$E$1096,5,0),0)</f>
        <v>0</v>
      </c>
      <c r="L48" s="39">
        <f>IFERROR(VLOOKUP(L164,DAY!$A$2:$E$1096,5,0),0)</f>
        <v>0</v>
      </c>
      <c r="M48" s="39">
        <f>IFERROR(VLOOKUP(M164,DAY!$A$2:$E$1096,5,0),0)</f>
        <v>0</v>
      </c>
      <c r="N48" s="39">
        <f>IFERROR(VLOOKUP(N164,DAY!$A$2:$E$1096,5,0),0)</f>
        <v>0</v>
      </c>
      <c r="O48" s="39">
        <f>IFERROR(VLOOKUP(O164,DAY!$A$2:$E$1096,5,0),0)</f>
        <v>0</v>
      </c>
      <c r="P48" s="39">
        <f>IFERROR(VLOOKUP(P164,DAY!$A$2:$E$1096,5,0),0)</f>
        <v>0</v>
      </c>
      <c r="Q48" s="39">
        <f>IFERROR(VLOOKUP(Q164,DAY!$A$2:$E$1096,5,0),0)</f>
        <v>0</v>
      </c>
      <c r="R48" s="39">
        <f>IFERROR(VLOOKUP(R164,DAY!$A$2:$E$1096,5,0),0)</f>
        <v>0</v>
      </c>
      <c r="S48" s="39">
        <f>IFERROR(VLOOKUP(S164,DAY!$A$2:$E$1096,5,0),0)</f>
        <v>0</v>
      </c>
      <c r="T48" s="39">
        <f>IFERROR(VLOOKUP(T164,DAY!$A$2:$E$1096,5,0),0)</f>
        <v>0</v>
      </c>
      <c r="U48" s="39">
        <f>IFERROR(VLOOKUP(U164,DAY!$A$2:$E$1096,5,0),0)</f>
        <v>0</v>
      </c>
      <c r="V48" s="39">
        <f>IFERROR(VLOOKUP(V164,DAY!$A$2:$E$1096,5,0),0)</f>
        <v>0</v>
      </c>
      <c r="W48" s="39">
        <f>IFERROR(VLOOKUP(W164,DAY!$A$2:$E$1096,5,0),0)</f>
        <v>0</v>
      </c>
      <c r="X48" s="39">
        <f>IFERROR(VLOOKUP(X164,DAY!$A$2:$E$1096,5,0),0)</f>
        <v>0</v>
      </c>
      <c r="Y48" s="39">
        <f>IFERROR(VLOOKUP(Y164,DAY!$A$2:$E$1096,5,0),0)</f>
        <v>0</v>
      </c>
      <c r="Z48" s="39">
        <f>IFERROR(VLOOKUP(Z164,DAY!$A$2:$E$1096,5,0),0)</f>
        <v>0</v>
      </c>
      <c r="AA48" s="39">
        <f>IFERROR(VLOOKUP(AA164,DAY!$A$2:$E$1096,5,0),0)</f>
        <v>0</v>
      </c>
      <c r="AB48" s="39">
        <f>IFERROR(VLOOKUP(AB164,DAY!$A$2:$E$1096,5,0),0)</f>
        <v>0</v>
      </c>
      <c r="AC48" s="39">
        <f>IFERROR(VLOOKUP(AC164,DAY!$A$2:$E$1096,5,0),0)</f>
        <v>0</v>
      </c>
      <c r="AD48" s="39">
        <f>IFERROR(VLOOKUP(AD164,DAY!$A$2:$E$1096,5,0),0)</f>
        <v>0</v>
      </c>
      <c r="AE48" s="193"/>
      <c r="AF48" s="195"/>
      <c r="AG48" s="212"/>
      <c r="AH48" s="193"/>
      <c r="AI48" s="198"/>
      <c r="AJ48" s="212"/>
      <c r="AM48" s="41"/>
      <c r="AN48" s="41"/>
      <c r="AQ48" s="37">
        <f>IFERROR(VLOOKUP(AQ165,DAY!$A$2:$E$744,4,0),0)</f>
        <v>0</v>
      </c>
    </row>
    <row r="49" spans="1:43" ht="27.75" customHeight="1" x14ac:dyDescent="0.4">
      <c r="A49" s="193"/>
      <c r="B49" s="37" t="s">
        <v>4</v>
      </c>
      <c r="C49" s="84" t="s">
        <v>87</v>
      </c>
      <c r="D49" s="84" t="s">
        <v>87</v>
      </c>
      <c r="E49" s="84" t="s">
        <v>87</v>
      </c>
      <c r="F49" s="84" t="s">
        <v>87</v>
      </c>
      <c r="G49" s="84" t="s">
        <v>87</v>
      </c>
      <c r="H49" s="84" t="s">
        <v>19</v>
      </c>
      <c r="I49" s="84" t="s">
        <v>19</v>
      </c>
      <c r="J49" s="84" t="s">
        <v>87</v>
      </c>
      <c r="K49" s="84" t="s">
        <v>87</v>
      </c>
      <c r="L49" s="84" t="s">
        <v>87</v>
      </c>
      <c r="M49" s="84" t="s">
        <v>87</v>
      </c>
      <c r="N49" s="84" t="s">
        <v>87</v>
      </c>
      <c r="O49" s="84" t="s">
        <v>19</v>
      </c>
      <c r="P49" s="84" t="s">
        <v>19</v>
      </c>
      <c r="Q49" s="84" t="s">
        <v>19</v>
      </c>
      <c r="R49" s="84" t="s">
        <v>87</v>
      </c>
      <c r="S49" s="84" t="s">
        <v>87</v>
      </c>
      <c r="T49" s="84" t="s">
        <v>87</v>
      </c>
      <c r="U49" s="84" t="s">
        <v>19</v>
      </c>
      <c r="V49" s="84" t="s">
        <v>19</v>
      </c>
      <c r="W49" s="84" t="s">
        <v>19</v>
      </c>
      <c r="X49" s="84" t="s">
        <v>19</v>
      </c>
      <c r="Y49" s="84" t="s">
        <v>87</v>
      </c>
      <c r="Z49" s="84" t="s">
        <v>87</v>
      </c>
      <c r="AA49" s="84" t="s">
        <v>87</v>
      </c>
      <c r="AB49" s="84" t="s">
        <v>87</v>
      </c>
      <c r="AC49" s="84" t="s">
        <v>19</v>
      </c>
      <c r="AD49" s="84" t="s">
        <v>19</v>
      </c>
      <c r="AE49" s="44">
        <f>IF(COUNT(C49:AD49)=0,+(COUNTIF(C49:AD49,"作業"))+(COUNTIF(C49:AD49,"休日")),"")</f>
        <v>28</v>
      </c>
      <c r="AF49" s="98">
        <f>IF(+COUNT(C49:AD49)=0,(COUNTIF(C49:AD49,"休日")),"")</f>
        <v>11</v>
      </c>
      <c r="AG49" s="213" t="str">
        <f>IFERROR(IF(AND(AE49&lt;=6,AE49&gt;=1),$F$149,IF(AM50&gt;0.284,$F$147,$F$148)),0)</f>
        <v>クリア</v>
      </c>
      <c r="AH49" s="44">
        <f>IF(COUNT(C50:AD50)=0,+(COUNTIF(C50:AD50,"作業"))+(COUNTIF(C50:AD50,"休日")),"")</f>
        <v>28</v>
      </c>
      <c r="AI49" s="61">
        <f>IF(COUNT(C50:AD50)=0,(COUNTIF(C50:AD50,"休日")),"")</f>
        <v>11</v>
      </c>
      <c r="AJ49" s="213" t="str">
        <f>IFERROR(IF(AND(AH49&lt;=6,AH49&gt;=1),$F$149,IF(AN50&gt;0.284,$F$145,$F$146)),0)</f>
        <v>達成</v>
      </c>
      <c r="AL49" s="40"/>
      <c r="AM49" s="33"/>
      <c r="AN49" s="33"/>
      <c r="AQ49" s="39">
        <f>IFERROR(VLOOKUP(AQ165,DAY!$A$2:$E$744,5,0),0)</f>
        <v>0</v>
      </c>
    </row>
    <row r="50" spans="1:43" ht="27.75" customHeight="1" thickBot="1" x14ac:dyDescent="0.45">
      <c r="A50" s="222"/>
      <c r="B50" s="27" t="s">
        <v>5</v>
      </c>
      <c r="C50" s="85" t="s">
        <v>87</v>
      </c>
      <c r="D50" s="85" t="s">
        <v>87</v>
      </c>
      <c r="E50" s="85" t="s">
        <v>87</v>
      </c>
      <c r="F50" s="85" t="s">
        <v>87</v>
      </c>
      <c r="G50" s="85" t="s">
        <v>19</v>
      </c>
      <c r="H50" s="85" t="s">
        <v>87</v>
      </c>
      <c r="I50" s="85" t="s">
        <v>19</v>
      </c>
      <c r="J50" s="85" t="s">
        <v>87</v>
      </c>
      <c r="K50" s="85" t="s">
        <v>87</v>
      </c>
      <c r="L50" s="85" t="s">
        <v>87</v>
      </c>
      <c r="M50" s="85" t="s">
        <v>87</v>
      </c>
      <c r="N50" s="85" t="s">
        <v>87</v>
      </c>
      <c r="O50" s="85" t="s">
        <v>19</v>
      </c>
      <c r="P50" s="85" t="s">
        <v>19</v>
      </c>
      <c r="Q50" s="85" t="s">
        <v>19</v>
      </c>
      <c r="R50" s="85" t="s">
        <v>87</v>
      </c>
      <c r="S50" s="85" t="s">
        <v>87</v>
      </c>
      <c r="T50" s="85" t="s">
        <v>87</v>
      </c>
      <c r="U50" s="85" t="s">
        <v>19</v>
      </c>
      <c r="V50" s="85" t="s">
        <v>19</v>
      </c>
      <c r="W50" s="85" t="s">
        <v>19</v>
      </c>
      <c r="X50" s="85" t="s">
        <v>19</v>
      </c>
      <c r="Y50" s="85" t="s">
        <v>87</v>
      </c>
      <c r="Z50" s="85" t="s">
        <v>87</v>
      </c>
      <c r="AA50" s="85" t="s">
        <v>87</v>
      </c>
      <c r="AB50" s="85" t="s">
        <v>87</v>
      </c>
      <c r="AC50" s="85" t="s">
        <v>19</v>
      </c>
      <c r="AD50" s="85" t="s">
        <v>19</v>
      </c>
      <c r="AE50" s="189">
        <f>IFERROR(AM50,0)</f>
        <v>0.39300000000000002</v>
      </c>
      <c r="AF50" s="190"/>
      <c r="AG50" s="214"/>
      <c r="AH50" s="189">
        <f>IFERROR(AN50,0)</f>
        <v>0.39300000000000002</v>
      </c>
      <c r="AI50" s="191"/>
      <c r="AJ50" s="214"/>
      <c r="AM50" s="46">
        <f>ROUND(AF49/AE49,3)</f>
        <v>0.39300000000000002</v>
      </c>
      <c r="AN50" s="47">
        <f>ROUND(AI49/AH49,3)</f>
        <v>0.39300000000000002</v>
      </c>
      <c r="AQ50" s="43">
        <f>IFERROR(VLOOKUP(AQ165,DAY!$A$2:$E$744,6,0),0)</f>
        <v>0</v>
      </c>
    </row>
    <row r="51" spans="1:43" ht="27.75" customHeight="1" thickBot="1" x14ac:dyDescent="0.45">
      <c r="A51" s="196" t="s">
        <v>68</v>
      </c>
      <c r="B51" s="32" t="s">
        <v>0</v>
      </c>
      <c r="C51" s="48">
        <f>IFERROR(VLOOKUP(C165,DAY!$A$2:$E$1096,2,0),0)</f>
        <v>0</v>
      </c>
      <c r="D51" s="48">
        <f>IFERROR(VLOOKUP(D165,DAY!$A$2:$E$744,2,0),0)</f>
        <v>0</v>
      </c>
      <c r="E51" s="48">
        <f>IFERROR(VLOOKUP(E165,DAY!$A$2:$E$744,2,0),0)</f>
        <v>0</v>
      </c>
      <c r="F51" s="48">
        <f>IFERROR(VLOOKUP(F165,DAY!$A$2:$E$744,2,0),0)</f>
        <v>0</v>
      </c>
      <c r="G51" s="48">
        <f>IFERROR(VLOOKUP(G165,DAY!$A$2:$E$744,2,0),0)</f>
        <v>0</v>
      </c>
      <c r="H51" s="48">
        <f>IFERROR(VLOOKUP(H165,DAY!$A$2:$E$744,2,0),0)</f>
        <v>0</v>
      </c>
      <c r="I51" s="48">
        <f>IFERROR(VLOOKUP(I165,DAY!$A$2:$E$744,2,0),0)</f>
        <v>0</v>
      </c>
      <c r="J51" s="48">
        <f>IFERROR(VLOOKUP(J165,DAY!$A$2:$E$744,2,0),0)</f>
        <v>0</v>
      </c>
      <c r="K51" s="48">
        <f>IFERROR(VLOOKUP(K165,DAY!$A$2:$E$744,2,0),0)</f>
        <v>0</v>
      </c>
      <c r="L51" s="48">
        <f>IFERROR(VLOOKUP(L165,DAY!$A$2:$E$744,2,0),0)</f>
        <v>0</v>
      </c>
      <c r="M51" s="48">
        <f>IFERROR(VLOOKUP(M165,DAY!$A$2:$E$744,2,0),0)</f>
        <v>0</v>
      </c>
      <c r="N51" s="48">
        <f>IFERROR(VLOOKUP(N165,DAY!$A$2:$E$744,2,0),0)</f>
        <v>0</v>
      </c>
      <c r="O51" s="48">
        <f>IFERROR(VLOOKUP(O165,DAY!$A$2:$E$744,2,0),0)</f>
        <v>0</v>
      </c>
      <c r="P51" s="48">
        <f>IFERROR(VLOOKUP(P165,DAY!$A$2:$E$744,2,0),0)</f>
        <v>0</v>
      </c>
      <c r="Q51" s="48">
        <f>IFERROR(VLOOKUP(Q165,DAY!$A$2:$E$744,2,0),0)</f>
        <v>0</v>
      </c>
      <c r="R51" s="48">
        <f>IFERROR(VLOOKUP(R165,DAY!$A$2:$E$744,2,0),0)</f>
        <v>0</v>
      </c>
      <c r="S51" s="48">
        <f>IFERROR(VLOOKUP(S165,DAY!$A$2:$E$744,2,0),0)</f>
        <v>0</v>
      </c>
      <c r="T51" s="48">
        <f>IFERROR(VLOOKUP(T165,DAY!$A$2:$E$744,2,0),0)</f>
        <v>0</v>
      </c>
      <c r="U51" s="48">
        <f>IFERROR(VLOOKUP(U165,DAY!$A$2:$E$744,2,0),0)</f>
        <v>0</v>
      </c>
      <c r="V51" s="48">
        <f>IFERROR(VLOOKUP(V165,DAY!$A$2:$E$744,2,0),0)</f>
        <v>0</v>
      </c>
      <c r="W51" s="48">
        <f>IFERROR(VLOOKUP(W165,DAY!$A$2:$E$744,2,0),0)</f>
        <v>0</v>
      </c>
      <c r="X51" s="48">
        <f>IFERROR(VLOOKUP(X165,DAY!$A$2:$E$744,2,0),0)</f>
        <v>0</v>
      </c>
      <c r="Y51" s="48">
        <f>IFERROR(VLOOKUP(Y165,DAY!$A$2:$E$744,2,0),0)</f>
        <v>0</v>
      </c>
      <c r="Z51" s="48">
        <f>IFERROR(VLOOKUP(Z165,DAY!$A$2:$E$744,2,0),0)</f>
        <v>0</v>
      </c>
      <c r="AA51" s="48">
        <f>IFERROR(VLOOKUP(AA165,DAY!$A$2:$E$744,2,0),0)</f>
        <v>0</v>
      </c>
      <c r="AB51" s="48">
        <f>IFERROR(VLOOKUP(AB165,DAY!$A$2:$E$744,2,0),0)</f>
        <v>0</v>
      </c>
      <c r="AC51" s="48">
        <f>IFERROR(VLOOKUP(AC165,DAY!$A$2:$E$744,2,0),0)</f>
        <v>0</v>
      </c>
      <c r="AD51" s="48">
        <f>IFERROR(VLOOKUP(AD165,DAY!$A$2:$E$744,2,0),0)</f>
        <v>0</v>
      </c>
      <c r="AE51" s="192" t="s">
        <v>11</v>
      </c>
      <c r="AF51" s="194" t="s">
        <v>12</v>
      </c>
      <c r="AG51" s="211" t="s">
        <v>84</v>
      </c>
      <c r="AH51" s="196" t="s">
        <v>11</v>
      </c>
      <c r="AI51" s="197" t="s">
        <v>13</v>
      </c>
      <c r="AJ51" s="211" t="s">
        <v>84</v>
      </c>
      <c r="AK51" s="40"/>
      <c r="AM51" s="33"/>
      <c r="AN51" s="33"/>
      <c r="AQ51" s="45">
        <f>IFERROR(VLOOKUP(AQ165,DAY!$A$2:$E$744,7,0),0)</f>
        <v>0</v>
      </c>
    </row>
    <row r="52" spans="1:43" ht="27.75" customHeight="1" x14ac:dyDescent="0.4">
      <c r="A52" s="193"/>
      <c r="B52" s="35" t="s">
        <v>1</v>
      </c>
      <c r="C52" s="35">
        <f>IFERROR(VLOOKUP(C165,DAY!$A$2:$E$1096,3,0),0)</f>
        <v>0</v>
      </c>
      <c r="D52" s="35">
        <f>IFERROR(VLOOKUP(D165,DAY!$A$2:$E$744,3,0),0)</f>
        <v>0</v>
      </c>
      <c r="E52" s="35">
        <f>IFERROR(VLOOKUP(E165,DAY!$A$2:$E$744,3,0),0)</f>
        <v>0</v>
      </c>
      <c r="F52" s="35">
        <f>IFERROR(VLOOKUP(F165,DAY!$A$2:$E$744,3,0),0)</f>
        <v>0</v>
      </c>
      <c r="G52" s="35">
        <f>IFERROR(VLOOKUP(G165,DAY!$A$2:$E$744,3,0),0)</f>
        <v>0</v>
      </c>
      <c r="H52" s="35">
        <f>IFERROR(VLOOKUP(H165,DAY!$A$2:$E$744,3,0),0)</f>
        <v>0</v>
      </c>
      <c r="I52" s="35">
        <f>IFERROR(VLOOKUP(I165,DAY!$A$2:$E$744,3,0),0)</f>
        <v>0</v>
      </c>
      <c r="J52" s="35">
        <f>IFERROR(VLOOKUP(J165,DAY!$A$2:$E$744,3,0),0)</f>
        <v>0</v>
      </c>
      <c r="K52" s="35">
        <f>IFERROR(VLOOKUP(K165,DAY!$A$2:$E$744,3,0),0)</f>
        <v>0</v>
      </c>
      <c r="L52" s="35">
        <f>IFERROR(VLOOKUP(L165,DAY!$A$2:$E$744,3,0),0)</f>
        <v>0</v>
      </c>
      <c r="M52" s="35">
        <f>IFERROR(VLOOKUP(M165,DAY!$A$2:$E$744,3,0),0)</f>
        <v>0</v>
      </c>
      <c r="N52" s="35">
        <f>IFERROR(VLOOKUP(N165,DAY!$A$2:$E$744,3,0),0)</f>
        <v>0</v>
      </c>
      <c r="O52" s="35">
        <f>IFERROR(VLOOKUP(O165,DAY!$A$2:$E$744,3,0),0)</f>
        <v>0</v>
      </c>
      <c r="P52" s="35">
        <f>IFERROR(VLOOKUP(P165,DAY!$A$2:$E$744,3,0),0)</f>
        <v>0</v>
      </c>
      <c r="Q52" s="35">
        <f>IFERROR(VLOOKUP(Q165,DAY!$A$2:$E$744,3,0),0)</f>
        <v>0</v>
      </c>
      <c r="R52" s="35">
        <f>IFERROR(VLOOKUP(R165,DAY!$A$2:$E$744,3,0),0)</f>
        <v>0</v>
      </c>
      <c r="S52" s="35">
        <f>IFERROR(VLOOKUP(S165,DAY!$A$2:$E$744,3,0),0)</f>
        <v>0</v>
      </c>
      <c r="T52" s="35">
        <f>IFERROR(VLOOKUP(T165,DAY!$A$2:$E$744,3,0),0)</f>
        <v>0</v>
      </c>
      <c r="U52" s="35">
        <f>IFERROR(VLOOKUP(U165,DAY!$A$2:$E$744,3,0),0)</f>
        <v>0</v>
      </c>
      <c r="V52" s="35">
        <f>IFERROR(VLOOKUP(V165,DAY!$A$2:$E$744,3,0),0)</f>
        <v>0</v>
      </c>
      <c r="W52" s="35">
        <f>IFERROR(VLOOKUP(W165,DAY!$A$2:$E$744,3,0),0)</f>
        <v>0</v>
      </c>
      <c r="X52" s="35">
        <f>IFERROR(VLOOKUP(X165,DAY!$A$2:$E$744,3,0),0)</f>
        <v>0</v>
      </c>
      <c r="Y52" s="35">
        <f>IFERROR(VLOOKUP(Y165,DAY!$A$2:$E$744,3,0),0)</f>
        <v>0</v>
      </c>
      <c r="Z52" s="35">
        <f>IFERROR(VLOOKUP(Z165,DAY!$A$2:$E$744,3,0),0)</f>
        <v>0</v>
      </c>
      <c r="AA52" s="35">
        <f>IFERROR(VLOOKUP(AA165,DAY!$A$2:$E$744,3,0),0)</f>
        <v>0</v>
      </c>
      <c r="AB52" s="35">
        <f>IFERROR(VLOOKUP(AB165,DAY!$A$2:$E$744,3,0),0)</f>
        <v>0</v>
      </c>
      <c r="AC52" s="35">
        <f>IFERROR(VLOOKUP(AC165,DAY!$A$2:$E$744,3,0),0)</f>
        <v>0</v>
      </c>
      <c r="AD52" s="36">
        <f>IFERROR(VLOOKUP(AD165,DAY!$A$2:$E$744,3,0),0)</f>
        <v>0</v>
      </c>
      <c r="AE52" s="193"/>
      <c r="AF52" s="195"/>
      <c r="AG52" s="211"/>
      <c r="AH52" s="193"/>
      <c r="AI52" s="198"/>
      <c r="AJ52" s="211"/>
      <c r="AM52" s="33"/>
      <c r="AN52" s="33"/>
      <c r="AQ52" s="38">
        <f>IFERROR(VLOOKUP(AQ166,DAY!$A$2:$E$744,2,0),0)</f>
        <v>0</v>
      </c>
    </row>
    <row r="53" spans="1:43" ht="27.75" customHeight="1" x14ac:dyDescent="0.4">
      <c r="A53" s="193"/>
      <c r="B53" s="38" t="s">
        <v>2</v>
      </c>
      <c r="C53" s="38">
        <f>IFERROR(VLOOKUP(C165,DAY!$A$2:$E$1096,4,0),0)</f>
        <v>0</v>
      </c>
      <c r="D53" s="38">
        <f>IFERROR(VLOOKUP(D165,DAY!$A$2:$E$1096,4,0),0)</f>
        <v>0</v>
      </c>
      <c r="E53" s="38">
        <f>IFERROR(VLOOKUP(E165,DAY!$A$2:$E$1096,4,0),0)</f>
        <v>0</v>
      </c>
      <c r="F53" s="38">
        <f>IFERROR(VLOOKUP(F165,DAY!$A$2:$E$1096,4,0),0)</f>
        <v>0</v>
      </c>
      <c r="G53" s="38">
        <f>IFERROR(VLOOKUP(G165,DAY!$A$2:$E$1096,4,0),0)</f>
        <v>0</v>
      </c>
      <c r="H53" s="38">
        <f>IFERROR(VLOOKUP(H165,DAY!$A$2:$E$1096,4,0),0)</f>
        <v>0</v>
      </c>
      <c r="I53" s="38">
        <f>IFERROR(VLOOKUP(I165,DAY!$A$2:$E$1096,4,0),0)</f>
        <v>0</v>
      </c>
      <c r="J53" s="38">
        <f>IFERROR(VLOOKUP(J165,DAY!$A$2:$E$1096,4,0),0)</f>
        <v>0</v>
      </c>
      <c r="K53" s="38">
        <f>IFERROR(VLOOKUP(K165,DAY!$A$2:$E$1096,4,0),0)</f>
        <v>0</v>
      </c>
      <c r="L53" s="38">
        <f>IFERROR(VLOOKUP(L165,DAY!$A$2:$E$1096,4,0),0)</f>
        <v>0</v>
      </c>
      <c r="M53" s="38">
        <f>IFERROR(VLOOKUP(M165,DAY!$A$2:$E$1096,4,0),0)</f>
        <v>0</v>
      </c>
      <c r="N53" s="38">
        <f>IFERROR(VLOOKUP(N165,DAY!$A$2:$E$1096,4,0),0)</f>
        <v>0</v>
      </c>
      <c r="O53" s="38">
        <f>IFERROR(VLOOKUP(O165,DAY!$A$2:$E$1096,4,0),0)</f>
        <v>0</v>
      </c>
      <c r="P53" s="38">
        <f>IFERROR(VLOOKUP(P165,DAY!$A$2:$E$1096,4,0),0)</f>
        <v>0</v>
      </c>
      <c r="Q53" s="38">
        <f>IFERROR(VLOOKUP(Q165,DAY!$A$2:$E$1096,4,0),0)</f>
        <v>0</v>
      </c>
      <c r="R53" s="38">
        <f>IFERROR(VLOOKUP(R165,DAY!$A$2:$E$1096,4,0),0)</f>
        <v>0</v>
      </c>
      <c r="S53" s="38">
        <f>IFERROR(VLOOKUP(S165,DAY!$A$2:$E$1096,4,0),0)</f>
        <v>0</v>
      </c>
      <c r="T53" s="38">
        <f>IFERROR(VLOOKUP(T165,DAY!$A$2:$E$1096,4,0),0)</f>
        <v>0</v>
      </c>
      <c r="U53" s="38">
        <f>IFERROR(VLOOKUP(U165,DAY!$A$2:$E$1096,4,0),0)</f>
        <v>0</v>
      </c>
      <c r="V53" s="38">
        <f>IFERROR(VLOOKUP(V165,DAY!$A$2:$E$1096,4,0),0)</f>
        <v>0</v>
      </c>
      <c r="W53" s="38">
        <f>IFERROR(VLOOKUP(W165,DAY!$A$2:$E$1096,4,0),0)</f>
        <v>0</v>
      </c>
      <c r="X53" s="38">
        <f>IFERROR(VLOOKUP(X165,DAY!$A$2:$E$1096,4,0),0)</f>
        <v>0</v>
      </c>
      <c r="Y53" s="38">
        <f>IFERROR(VLOOKUP(Y165,DAY!$A$2:$E$1096,4,0),0)</f>
        <v>0</v>
      </c>
      <c r="Z53" s="38">
        <f>IFERROR(VLOOKUP(Z165,DAY!$A$2:$E$1096,4,0),0)</f>
        <v>0</v>
      </c>
      <c r="AA53" s="38">
        <f>IFERROR(VLOOKUP(AA165,DAY!$A$2:$E$1096,4,0),0)</f>
        <v>0</v>
      </c>
      <c r="AB53" s="38">
        <f>IFERROR(VLOOKUP(AB165,DAY!$A$2:$E$1096,4,0),0)</f>
        <v>0</v>
      </c>
      <c r="AC53" s="38">
        <f>IFERROR(VLOOKUP(AC165,DAY!$A$2:$E$1096,4,0),0)</f>
        <v>0</v>
      </c>
      <c r="AD53" s="38">
        <f>IFERROR(VLOOKUP(AD165,DAY!$A$2:$E$1096,4,0),0)</f>
        <v>0</v>
      </c>
      <c r="AE53" s="193"/>
      <c r="AF53" s="195"/>
      <c r="AG53" s="211"/>
      <c r="AH53" s="193"/>
      <c r="AI53" s="198"/>
      <c r="AJ53" s="211"/>
      <c r="AM53" s="33"/>
      <c r="AN53" s="33"/>
      <c r="AQ53" s="37">
        <f>IFERROR(VLOOKUP(AQ166,DAY!$A$2:$E$744,3,0),0)</f>
        <v>0</v>
      </c>
    </row>
    <row r="54" spans="1:43" ht="88.5" customHeight="1" x14ac:dyDescent="0.4">
      <c r="A54" s="193"/>
      <c r="B54" s="39" t="s">
        <v>3</v>
      </c>
      <c r="C54" s="39">
        <f>IFERROR(VLOOKUP(C165,DAY!$A$2:$E$1096,5,0),0)</f>
        <v>0</v>
      </c>
      <c r="D54" s="39">
        <f>IFERROR(VLOOKUP(D165,DAY!$A$2:$E$1096,5,0),0)</f>
        <v>0</v>
      </c>
      <c r="E54" s="39">
        <f>IFERROR(VLOOKUP(E165,DAY!$A$2:$E$1096,5,0),0)</f>
        <v>0</v>
      </c>
      <c r="F54" s="39">
        <f>IFERROR(VLOOKUP(F165,DAY!$A$2:$E$1096,5,0),0)</f>
        <v>0</v>
      </c>
      <c r="G54" s="39">
        <f>IFERROR(VLOOKUP(G165,DAY!$A$2:$E$1096,5,0),0)</f>
        <v>0</v>
      </c>
      <c r="H54" s="39">
        <f>IFERROR(VLOOKUP(H165,DAY!$A$2:$E$1096,5,0),0)</f>
        <v>0</v>
      </c>
      <c r="I54" s="39">
        <f>IFERROR(VLOOKUP(I165,DAY!$A$2:$E$1096,5,0),0)</f>
        <v>0</v>
      </c>
      <c r="J54" s="39">
        <f>IFERROR(VLOOKUP(J165,DAY!$A$2:$E$1096,5,0),0)</f>
        <v>0</v>
      </c>
      <c r="K54" s="39">
        <f>IFERROR(VLOOKUP(K165,DAY!$A$2:$E$1096,5,0),0)</f>
        <v>0</v>
      </c>
      <c r="L54" s="39">
        <f>IFERROR(VLOOKUP(L165,DAY!$A$2:$E$1096,5,0),0)</f>
        <v>0</v>
      </c>
      <c r="M54" s="39">
        <f>IFERROR(VLOOKUP(M165,DAY!$A$2:$E$1096,5,0),0)</f>
        <v>0</v>
      </c>
      <c r="N54" s="39">
        <f>IFERROR(VLOOKUP(N165,DAY!$A$2:$E$1096,5,0),0)</f>
        <v>0</v>
      </c>
      <c r="O54" s="39">
        <f>IFERROR(VLOOKUP(O165,DAY!$A$2:$E$1096,5,0),0)</f>
        <v>0</v>
      </c>
      <c r="P54" s="39">
        <f>IFERROR(VLOOKUP(P165,DAY!$A$2:$E$1096,5,0),0)</f>
        <v>0</v>
      </c>
      <c r="Q54" s="39">
        <f>IFERROR(VLOOKUP(Q165,DAY!$A$2:$E$1096,5,0),0)</f>
        <v>0</v>
      </c>
      <c r="R54" s="39">
        <f>IFERROR(VLOOKUP(R165,DAY!$A$2:$E$1096,5,0),0)</f>
        <v>0</v>
      </c>
      <c r="S54" s="39">
        <f>IFERROR(VLOOKUP(S165,DAY!$A$2:$E$1096,5,0),0)</f>
        <v>0</v>
      </c>
      <c r="T54" s="39">
        <f>IFERROR(VLOOKUP(T165,DAY!$A$2:$E$1096,5,0),0)</f>
        <v>0</v>
      </c>
      <c r="U54" s="39">
        <f>IFERROR(VLOOKUP(U165,DAY!$A$2:$E$1096,5,0),0)</f>
        <v>0</v>
      </c>
      <c r="V54" s="39">
        <f>IFERROR(VLOOKUP(V165,DAY!$A$2:$E$1096,5,0),0)</f>
        <v>0</v>
      </c>
      <c r="W54" s="39">
        <f>IFERROR(VLOOKUP(W165,DAY!$A$2:$E$1096,5,0),0)</f>
        <v>0</v>
      </c>
      <c r="X54" s="39">
        <f>IFERROR(VLOOKUP(X165,DAY!$A$2:$E$1096,5,0),0)</f>
        <v>0</v>
      </c>
      <c r="Y54" s="39">
        <f>IFERROR(VLOOKUP(Y165,DAY!$A$2:$E$1096,5,0),0)</f>
        <v>0</v>
      </c>
      <c r="Z54" s="39">
        <f>IFERROR(VLOOKUP(Z165,DAY!$A$2:$E$1096,5,0),0)</f>
        <v>0</v>
      </c>
      <c r="AA54" s="39">
        <f>IFERROR(VLOOKUP(AA165,DAY!$A$2:$E$1096,5,0),0)</f>
        <v>0</v>
      </c>
      <c r="AB54" s="39">
        <f>IFERROR(VLOOKUP(AB165,DAY!$A$2:$E$1096,5,0),0)</f>
        <v>0</v>
      </c>
      <c r="AC54" s="39">
        <f>IFERROR(VLOOKUP(AC165,DAY!$A$2:$E$1096,5,0),0)</f>
        <v>0</v>
      </c>
      <c r="AD54" s="39">
        <f>IFERROR(VLOOKUP(AD165,DAY!$A$2:$E$1096,5,0),0)</f>
        <v>0</v>
      </c>
      <c r="AE54" s="193"/>
      <c r="AF54" s="195"/>
      <c r="AG54" s="212"/>
      <c r="AH54" s="193"/>
      <c r="AI54" s="198"/>
      <c r="AJ54" s="212"/>
      <c r="AM54" s="41"/>
      <c r="AN54" s="41"/>
      <c r="AQ54" s="37">
        <f>IFERROR(VLOOKUP(AQ166,DAY!$A$2:$E$744,4,0),0)</f>
        <v>0</v>
      </c>
    </row>
    <row r="55" spans="1:43" ht="29.25" customHeight="1" x14ac:dyDescent="0.4">
      <c r="A55" s="193"/>
      <c r="B55" s="37" t="s">
        <v>4</v>
      </c>
      <c r="C55" s="84" t="s">
        <v>87</v>
      </c>
      <c r="D55" s="84" t="s">
        <v>87</v>
      </c>
      <c r="E55" s="84" t="s">
        <v>87</v>
      </c>
      <c r="F55" s="84" t="s">
        <v>87</v>
      </c>
      <c r="G55" s="84" t="s">
        <v>87</v>
      </c>
      <c r="H55" s="84" t="s">
        <v>19</v>
      </c>
      <c r="I55" s="84" t="s">
        <v>19</v>
      </c>
      <c r="J55" s="84" t="s">
        <v>87</v>
      </c>
      <c r="K55" s="84" t="s">
        <v>87</v>
      </c>
      <c r="L55" s="84" t="s">
        <v>87</v>
      </c>
      <c r="M55" s="84" t="s">
        <v>87</v>
      </c>
      <c r="N55" s="84" t="s">
        <v>87</v>
      </c>
      <c r="O55" s="84" t="s">
        <v>19</v>
      </c>
      <c r="P55" s="84" t="s">
        <v>19</v>
      </c>
      <c r="Q55" s="84" t="s">
        <v>87</v>
      </c>
      <c r="R55" s="84" t="s">
        <v>87</v>
      </c>
      <c r="S55" s="84" t="s">
        <v>87</v>
      </c>
      <c r="T55" s="84" t="s">
        <v>87</v>
      </c>
      <c r="U55" s="84" t="s">
        <v>87</v>
      </c>
      <c r="V55" s="84" t="s">
        <v>19</v>
      </c>
      <c r="W55" s="84" t="s">
        <v>19</v>
      </c>
      <c r="X55" s="84" t="s">
        <v>87</v>
      </c>
      <c r="Y55" s="84" t="s">
        <v>87</v>
      </c>
      <c r="Z55" s="84" t="s">
        <v>87</v>
      </c>
      <c r="AA55" s="84" t="s">
        <v>87</v>
      </c>
      <c r="AB55" s="84" t="s">
        <v>87</v>
      </c>
      <c r="AC55" s="84" t="s">
        <v>19</v>
      </c>
      <c r="AD55" s="84" t="s">
        <v>19</v>
      </c>
      <c r="AE55" s="44">
        <f>IF(COUNT(C55:AD55)=0,+(COUNTIF(C55:AD55,"作業"))+(COUNTIF(C55:AD55,"休日")),"")</f>
        <v>28</v>
      </c>
      <c r="AF55" s="98">
        <f>IF(+COUNT(C55:AD55)=0,(COUNTIF(C55:AD55,"休日")),"")</f>
        <v>8</v>
      </c>
      <c r="AG55" s="213" t="str">
        <f>IFERROR(IF(AND(AE55&lt;=6,AE55&gt;=1),$F$149,IF(AM56&gt;0.284,$F$147,$F$148)),0)</f>
        <v>クリア</v>
      </c>
      <c r="AH55" s="44">
        <f>IF(COUNT(C56:AD56)=0,+(COUNTIF(C56:AD56,"作業"))+(COUNTIF(C56:AD56,"休日")),"")</f>
        <v>28</v>
      </c>
      <c r="AI55" s="61">
        <f>IF(COUNT(C56:AD56)=0,(COUNTIF(C56:AD56,"休日")),"")</f>
        <v>7</v>
      </c>
      <c r="AJ55" s="213" t="str">
        <f>IFERROR(IF(AND(AH55&lt;=6,AH55&gt;=1),$F$149,IF(AN56&gt;0.284,$F$145,$F$146)),0)</f>
        <v>未達成</v>
      </c>
      <c r="AL55" s="40"/>
      <c r="AM55" s="33"/>
      <c r="AN55" s="33"/>
      <c r="AQ55" s="39">
        <f>IFERROR(VLOOKUP(AQ166,DAY!$A$2:$E$744,5,0),0)</f>
        <v>0</v>
      </c>
    </row>
    <row r="56" spans="1:43" ht="29.25" customHeight="1" thickBot="1" x14ac:dyDescent="0.45">
      <c r="A56" s="222"/>
      <c r="B56" s="27" t="s">
        <v>5</v>
      </c>
      <c r="C56" s="85" t="s">
        <v>87</v>
      </c>
      <c r="D56" s="85" t="s">
        <v>87</v>
      </c>
      <c r="E56" s="85" t="s">
        <v>87</v>
      </c>
      <c r="F56" s="85" t="s">
        <v>87</v>
      </c>
      <c r="G56" s="85" t="s">
        <v>87</v>
      </c>
      <c r="H56" s="85" t="s">
        <v>19</v>
      </c>
      <c r="I56" s="85" t="s">
        <v>19</v>
      </c>
      <c r="J56" s="85" t="s">
        <v>87</v>
      </c>
      <c r="K56" s="85" t="s">
        <v>87</v>
      </c>
      <c r="L56" s="85" t="s">
        <v>87</v>
      </c>
      <c r="M56" s="85" t="s">
        <v>87</v>
      </c>
      <c r="N56" s="85" t="s">
        <v>87</v>
      </c>
      <c r="O56" s="85" t="s">
        <v>19</v>
      </c>
      <c r="P56" s="85" t="s">
        <v>19</v>
      </c>
      <c r="Q56" s="85" t="s">
        <v>87</v>
      </c>
      <c r="R56" s="85" t="s">
        <v>87</v>
      </c>
      <c r="S56" s="85" t="s">
        <v>87</v>
      </c>
      <c r="T56" s="85" t="s">
        <v>87</v>
      </c>
      <c r="U56" s="85" t="s">
        <v>87</v>
      </c>
      <c r="V56" s="85" t="s">
        <v>19</v>
      </c>
      <c r="W56" s="85" t="s">
        <v>19</v>
      </c>
      <c r="X56" s="85" t="s">
        <v>87</v>
      </c>
      <c r="Y56" s="85" t="s">
        <v>87</v>
      </c>
      <c r="Z56" s="85" t="s">
        <v>87</v>
      </c>
      <c r="AA56" s="85" t="s">
        <v>87</v>
      </c>
      <c r="AB56" s="85" t="s">
        <v>87</v>
      </c>
      <c r="AC56" s="85" t="s">
        <v>87</v>
      </c>
      <c r="AD56" s="85" t="s">
        <v>19</v>
      </c>
      <c r="AE56" s="189">
        <f>IFERROR(AM56,0)</f>
        <v>0.28599999999999998</v>
      </c>
      <c r="AF56" s="190"/>
      <c r="AG56" s="214"/>
      <c r="AH56" s="189">
        <f>IFERROR(AN56,0)</f>
        <v>0.25</v>
      </c>
      <c r="AI56" s="191"/>
      <c r="AJ56" s="214"/>
      <c r="AM56" s="46">
        <f>ROUND(AF55/AE55,3)</f>
        <v>0.28599999999999998</v>
      </c>
      <c r="AN56" s="47">
        <f>ROUND(AI55/AH55,3)</f>
        <v>0.25</v>
      </c>
      <c r="AQ56" s="43">
        <f>IFERROR(VLOOKUP(AQ166,DAY!$A$2:$E$744,6,0),0)</f>
        <v>0</v>
      </c>
    </row>
    <row r="57" spans="1:43" ht="27.75" customHeight="1" thickBot="1" x14ac:dyDescent="0.45">
      <c r="A57" s="196" t="s">
        <v>69</v>
      </c>
      <c r="B57" s="32" t="s">
        <v>0</v>
      </c>
      <c r="C57" s="86">
        <f>IFERROR(VLOOKUP(C166,DAY!$A$2:$E$1096,2,0),0)</f>
        <v>0</v>
      </c>
      <c r="D57" s="86">
        <f>IFERROR(VLOOKUP(D166,DAY!$A$2:$E$744,2,0),0)</f>
        <v>0</v>
      </c>
      <c r="E57" s="86">
        <f>IFERROR(VLOOKUP(E166,DAY!$A$2:$E$744,2,0),0)</f>
        <v>0</v>
      </c>
      <c r="F57" s="86">
        <f>IFERROR(VLOOKUP(F166,DAY!$A$2:$E$744,2,0),0)</f>
        <v>0</v>
      </c>
      <c r="G57" s="86">
        <f>IFERROR(VLOOKUP(G166,DAY!$A$2:$E$744,2,0),0)</f>
        <v>0</v>
      </c>
      <c r="H57" s="86">
        <f>IFERROR(VLOOKUP(H166,DAY!$A$2:$E$744,2,0),0)</f>
        <v>0</v>
      </c>
      <c r="I57" s="86">
        <f>IFERROR(VLOOKUP(I166,DAY!$A$2:$E$744,2,0),0)</f>
        <v>0</v>
      </c>
      <c r="J57" s="86">
        <f>IFERROR(VLOOKUP(J166,DAY!$A$2:$E$744,2,0),0)</f>
        <v>0</v>
      </c>
      <c r="K57" s="86">
        <f>IFERROR(VLOOKUP(K166,DAY!$A$2:$E$744,2,0),0)</f>
        <v>0</v>
      </c>
      <c r="L57" s="86">
        <f>IFERROR(VLOOKUP(L166,DAY!$A$2:$E$744,2,0),0)</f>
        <v>0</v>
      </c>
      <c r="M57" s="86">
        <f>IFERROR(VLOOKUP(M166,DAY!$A$2:$E$744,2,0),0)</f>
        <v>0</v>
      </c>
      <c r="N57" s="86">
        <f>IFERROR(VLOOKUP(N166,DAY!$A$2:$E$744,2,0),0)</f>
        <v>0</v>
      </c>
      <c r="O57" s="86">
        <f>IFERROR(VLOOKUP(O166,DAY!$A$2:$E$744,2,0),0)</f>
        <v>0</v>
      </c>
      <c r="P57" s="86">
        <f>IFERROR(VLOOKUP(P166,DAY!$A$2:$E$744,2,0),0)</f>
        <v>0</v>
      </c>
      <c r="Q57" s="86">
        <f>IFERROR(VLOOKUP(Q166,DAY!$A$2:$E$744,2,0),0)</f>
        <v>0</v>
      </c>
      <c r="R57" s="86">
        <f>IFERROR(VLOOKUP(R166,DAY!$A$2:$E$744,2,0),0)</f>
        <v>0</v>
      </c>
      <c r="S57" s="86">
        <f>IFERROR(VLOOKUP(S166,DAY!$A$2:$E$744,2,0),0)</f>
        <v>0</v>
      </c>
      <c r="T57" s="86">
        <f>IFERROR(VLOOKUP(T166,DAY!$A$2:$E$744,2,0),0)</f>
        <v>0</v>
      </c>
      <c r="U57" s="86">
        <f>IFERROR(VLOOKUP(U166,DAY!$A$2:$E$744,2,0),0)</f>
        <v>0</v>
      </c>
      <c r="V57" s="86">
        <f>IFERROR(VLOOKUP(V166,DAY!$A$2:$E$744,2,0),0)</f>
        <v>0</v>
      </c>
      <c r="W57" s="86">
        <f>IFERROR(VLOOKUP(W166,DAY!$A$2:$E$744,2,0),0)</f>
        <v>0</v>
      </c>
      <c r="X57" s="86">
        <f>IFERROR(VLOOKUP(X166,DAY!$A$2:$E$744,2,0),0)</f>
        <v>0</v>
      </c>
      <c r="Y57" s="86">
        <f>IFERROR(VLOOKUP(Y166,DAY!$A$2:$E$744,2,0),0)</f>
        <v>0</v>
      </c>
      <c r="Z57" s="86">
        <f>IFERROR(VLOOKUP(Z166,DAY!$A$2:$E$744,2,0),0)</f>
        <v>0</v>
      </c>
      <c r="AA57" s="86">
        <f>IFERROR(VLOOKUP(AA166,DAY!$A$2:$E$744,2,0),0)</f>
        <v>0</v>
      </c>
      <c r="AB57" s="86">
        <f>IFERROR(VLOOKUP(AB166,DAY!$A$2:$E$744,2,0),0)</f>
        <v>0</v>
      </c>
      <c r="AC57" s="86">
        <f>IFERROR(VLOOKUP(AC166,DAY!$A$2:$E$744,2,0),0)</f>
        <v>0</v>
      </c>
      <c r="AD57" s="86">
        <f>IFERROR(VLOOKUP(AD166,DAY!$A$2:$E$744,2,0),0)</f>
        <v>0</v>
      </c>
      <c r="AE57" s="192" t="s">
        <v>11</v>
      </c>
      <c r="AF57" s="194" t="s">
        <v>12</v>
      </c>
      <c r="AG57" s="211" t="s">
        <v>84</v>
      </c>
      <c r="AH57" s="196" t="s">
        <v>11</v>
      </c>
      <c r="AI57" s="197" t="s">
        <v>13</v>
      </c>
      <c r="AJ57" s="211" t="s">
        <v>84</v>
      </c>
      <c r="AK57" s="40"/>
      <c r="AM57" s="33"/>
      <c r="AN57" s="33"/>
      <c r="AQ57" s="50">
        <f>IFERROR(VLOOKUP(AQ166,DAY!$A$2:$E$744,7,0),0)</f>
        <v>0</v>
      </c>
    </row>
    <row r="58" spans="1:43" ht="27.75" customHeight="1" x14ac:dyDescent="0.4">
      <c r="A58" s="193"/>
      <c r="B58" s="35" t="s">
        <v>1</v>
      </c>
      <c r="C58" s="87">
        <f>IFERROR(VLOOKUP(C166,DAY!$A$2:$E$1096,3,0),0)</f>
        <v>0</v>
      </c>
      <c r="D58" s="87">
        <f>IFERROR(VLOOKUP(D166,DAY!$A$2:$E$744,3,0),0)</f>
        <v>0</v>
      </c>
      <c r="E58" s="87">
        <f>IFERROR(VLOOKUP(E166,DAY!$A$2:$E$744,3,0),0)</f>
        <v>0</v>
      </c>
      <c r="F58" s="87">
        <f>IFERROR(VLOOKUP(F166,DAY!$A$2:$E$744,3,0),0)</f>
        <v>0</v>
      </c>
      <c r="G58" s="87">
        <f>IFERROR(VLOOKUP(G166,DAY!$A$2:$E$744,3,0),0)</f>
        <v>0</v>
      </c>
      <c r="H58" s="87">
        <f>IFERROR(VLOOKUP(H166,DAY!$A$2:$E$744,3,0),0)</f>
        <v>0</v>
      </c>
      <c r="I58" s="87">
        <f>IFERROR(VLOOKUP(I166,DAY!$A$2:$E$744,3,0),0)</f>
        <v>0</v>
      </c>
      <c r="J58" s="87">
        <f>IFERROR(VLOOKUP(J166,DAY!$A$2:$E$744,3,0),0)</f>
        <v>0</v>
      </c>
      <c r="K58" s="87">
        <f>IFERROR(VLOOKUP(K166,DAY!$A$2:$E$744,3,0),0)</f>
        <v>0</v>
      </c>
      <c r="L58" s="87">
        <f>IFERROR(VLOOKUP(L166,DAY!$A$2:$E$744,3,0),0)</f>
        <v>0</v>
      </c>
      <c r="M58" s="87">
        <f>IFERROR(VLOOKUP(M166,DAY!$A$2:$E$744,3,0),0)</f>
        <v>0</v>
      </c>
      <c r="N58" s="87">
        <f>IFERROR(VLOOKUP(N166,DAY!$A$2:$E$744,3,0),0)</f>
        <v>0</v>
      </c>
      <c r="O58" s="87">
        <f>IFERROR(VLOOKUP(O166,DAY!$A$2:$E$744,3,0),0)</f>
        <v>0</v>
      </c>
      <c r="P58" s="87">
        <f>IFERROR(VLOOKUP(P166,DAY!$A$2:$E$744,3,0),0)</f>
        <v>0</v>
      </c>
      <c r="Q58" s="87">
        <f>IFERROR(VLOOKUP(Q166,DAY!$A$2:$E$744,3,0),0)</f>
        <v>0</v>
      </c>
      <c r="R58" s="87">
        <f>IFERROR(VLOOKUP(R166,DAY!$A$2:$E$744,3,0),0)</f>
        <v>0</v>
      </c>
      <c r="S58" s="87">
        <f>IFERROR(VLOOKUP(S166,DAY!$A$2:$E$744,3,0),0)</f>
        <v>0</v>
      </c>
      <c r="T58" s="87">
        <f>IFERROR(VLOOKUP(T166,DAY!$A$2:$E$744,3,0),0)</f>
        <v>0</v>
      </c>
      <c r="U58" s="87">
        <f>IFERROR(VLOOKUP(U166,DAY!$A$2:$E$744,3,0),0)</f>
        <v>0</v>
      </c>
      <c r="V58" s="87">
        <f>IFERROR(VLOOKUP(V166,DAY!$A$2:$E$744,3,0),0)</f>
        <v>0</v>
      </c>
      <c r="W58" s="87">
        <f>IFERROR(VLOOKUP(W166,DAY!$A$2:$E$744,3,0),0)</f>
        <v>0</v>
      </c>
      <c r="X58" s="87">
        <f>IFERROR(VLOOKUP(X166,DAY!$A$2:$E$744,3,0),0)</f>
        <v>0</v>
      </c>
      <c r="Y58" s="87">
        <f>IFERROR(VLOOKUP(Y166,DAY!$A$2:$E$744,3,0),0)</f>
        <v>0</v>
      </c>
      <c r="Z58" s="87">
        <f>IFERROR(VLOOKUP(Z166,DAY!$A$2:$E$744,3,0),0)</f>
        <v>0</v>
      </c>
      <c r="AA58" s="87">
        <f>IFERROR(VLOOKUP(AA166,DAY!$A$2:$E$744,3,0),0)</f>
        <v>0</v>
      </c>
      <c r="AB58" s="87">
        <f>IFERROR(VLOOKUP(AB166,DAY!$A$2:$E$744,3,0),0)</f>
        <v>0</v>
      </c>
      <c r="AC58" s="87">
        <f>IFERROR(VLOOKUP(AC166,DAY!$A$2:$E$744,3,0),0)</f>
        <v>0</v>
      </c>
      <c r="AD58" s="88">
        <f>IFERROR(VLOOKUP(AD166,DAY!$A$2:$E$744,3,0),0)</f>
        <v>0</v>
      </c>
      <c r="AE58" s="193"/>
      <c r="AF58" s="195"/>
      <c r="AG58" s="211"/>
      <c r="AH58" s="193"/>
      <c r="AI58" s="198"/>
      <c r="AJ58" s="211"/>
      <c r="AM58" s="33"/>
      <c r="AN58" s="33"/>
      <c r="AQ58" s="34">
        <f>IFERROR(VLOOKUP(AQ167,DAY!$A$2:$E$744,2,0),0)</f>
        <v>0</v>
      </c>
    </row>
    <row r="59" spans="1:43" ht="27.75" customHeight="1" x14ac:dyDescent="0.4">
      <c r="A59" s="193"/>
      <c r="B59" s="38" t="s">
        <v>2</v>
      </c>
      <c r="C59" s="89">
        <f>IFERROR(VLOOKUP(C166,DAY!$A$2:$E$1096,4,0),0)</f>
        <v>0</v>
      </c>
      <c r="D59" s="89">
        <f>IFERROR(VLOOKUP(D166,DAY!$A$2:$E$1096,4,0),0)</f>
        <v>0</v>
      </c>
      <c r="E59" s="89">
        <f>IFERROR(VLOOKUP(E166,DAY!$A$2:$E$1096,4,0),0)</f>
        <v>0</v>
      </c>
      <c r="F59" s="89">
        <f>IFERROR(VLOOKUP(F166,DAY!$A$2:$E$1096,4,0),0)</f>
        <v>0</v>
      </c>
      <c r="G59" s="89">
        <f>IFERROR(VLOOKUP(G166,DAY!$A$2:$E$1096,4,0),0)</f>
        <v>0</v>
      </c>
      <c r="H59" s="89">
        <f>IFERROR(VLOOKUP(H166,DAY!$A$2:$E$1096,4,0),0)</f>
        <v>0</v>
      </c>
      <c r="I59" s="89">
        <f>IFERROR(VLOOKUP(I166,DAY!$A$2:$E$1096,4,0),0)</f>
        <v>0</v>
      </c>
      <c r="J59" s="89">
        <f>IFERROR(VLOOKUP(J166,DAY!$A$2:$E$1096,4,0),0)</f>
        <v>0</v>
      </c>
      <c r="K59" s="89">
        <f>IFERROR(VLOOKUP(K166,DAY!$A$2:$E$1096,4,0),0)</f>
        <v>0</v>
      </c>
      <c r="L59" s="89">
        <f>IFERROR(VLOOKUP(L166,DAY!$A$2:$E$1096,4,0),0)</f>
        <v>0</v>
      </c>
      <c r="M59" s="89">
        <f>IFERROR(VLOOKUP(M166,DAY!$A$2:$E$1096,4,0),0)</f>
        <v>0</v>
      </c>
      <c r="N59" s="89">
        <f>IFERROR(VLOOKUP(N166,DAY!$A$2:$E$1096,4,0),0)</f>
        <v>0</v>
      </c>
      <c r="O59" s="89">
        <f>IFERROR(VLOOKUP(O166,DAY!$A$2:$E$1096,4,0),0)</f>
        <v>0</v>
      </c>
      <c r="P59" s="89">
        <f>IFERROR(VLOOKUP(P166,DAY!$A$2:$E$1096,4,0),0)</f>
        <v>0</v>
      </c>
      <c r="Q59" s="89">
        <f>IFERROR(VLOOKUP(Q166,DAY!$A$2:$E$1096,4,0),0)</f>
        <v>0</v>
      </c>
      <c r="R59" s="89">
        <f>IFERROR(VLOOKUP(R166,DAY!$A$2:$E$1096,4,0),0)</f>
        <v>0</v>
      </c>
      <c r="S59" s="89">
        <f>IFERROR(VLOOKUP(S166,DAY!$A$2:$E$1096,4,0),0)</f>
        <v>0</v>
      </c>
      <c r="T59" s="89">
        <f>IFERROR(VLOOKUP(T166,DAY!$A$2:$E$1096,4,0),0)</f>
        <v>0</v>
      </c>
      <c r="U59" s="89">
        <f>IFERROR(VLOOKUP(U166,DAY!$A$2:$E$1096,4,0),0)</f>
        <v>0</v>
      </c>
      <c r="V59" s="89">
        <f>IFERROR(VLOOKUP(V166,DAY!$A$2:$E$1096,4,0),0)</f>
        <v>0</v>
      </c>
      <c r="W59" s="89">
        <f>IFERROR(VLOOKUP(W166,DAY!$A$2:$E$1096,4,0),0)</f>
        <v>0</v>
      </c>
      <c r="X59" s="89">
        <f>IFERROR(VLOOKUP(X166,DAY!$A$2:$E$1096,4,0),0)</f>
        <v>0</v>
      </c>
      <c r="Y59" s="89">
        <f>IFERROR(VLOOKUP(Y166,DAY!$A$2:$E$1096,4,0),0)</f>
        <v>0</v>
      </c>
      <c r="Z59" s="89">
        <f>IFERROR(VLOOKUP(Z166,DAY!$A$2:$E$1096,4,0),0)</f>
        <v>0</v>
      </c>
      <c r="AA59" s="89">
        <f>IFERROR(VLOOKUP(AA166,DAY!$A$2:$E$1096,4,0),0)</f>
        <v>0</v>
      </c>
      <c r="AB59" s="89">
        <f>IFERROR(VLOOKUP(AB166,DAY!$A$2:$E$1096,4,0),0)</f>
        <v>0</v>
      </c>
      <c r="AC59" s="89">
        <f>IFERROR(VLOOKUP(AC166,DAY!$A$2:$E$1096,4,0),0)</f>
        <v>0</v>
      </c>
      <c r="AD59" s="89">
        <f>IFERROR(VLOOKUP(AD166,DAY!$A$2:$E$1096,4,0),0)</f>
        <v>0</v>
      </c>
      <c r="AE59" s="193"/>
      <c r="AF59" s="195"/>
      <c r="AG59" s="211"/>
      <c r="AH59" s="193"/>
      <c r="AI59" s="198"/>
      <c r="AJ59" s="211"/>
      <c r="AM59" s="33"/>
      <c r="AN59" s="33"/>
      <c r="AQ59" s="37">
        <f>IFERROR(VLOOKUP(AQ167,DAY!$A$2:$E$744,3,0),0)</f>
        <v>0</v>
      </c>
    </row>
    <row r="60" spans="1:43" ht="88.5" customHeight="1" x14ac:dyDescent="0.4">
      <c r="A60" s="193"/>
      <c r="B60" s="39" t="s">
        <v>3</v>
      </c>
      <c r="C60" s="90">
        <f>IFERROR(VLOOKUP(C166,DAY!$A$2:$E$1096,5,0),0)</f>
        <v>0</v>
      </c>
      <c r="D60" s="90">
        <f>IFERROR(VLOOKUP(D166,DAY!$A$2:$E$1096,5,0),0)</f>
        <v>0</v>
      </c>
      <c r="E60" s="90">
        <f>IFERROR(VLOOKUP(E166,DAY!$A$2:$E$1096,5,0),0)</f>
        <v>0</v>
      </c>
      <c r="F60" s="90">
        <f>IFERROR(VLOOKUP(F166,DAY!$A$2:$E$1096,5,0),0)</f>
        <v>0</v>
      </c>
      <c r="G60" s="90">
        <f>IFERROR(VLOOKUP(G166,DAY!$A$2:$E$1096,5,0),0)</f>
        <v>0</v>
      </c>
      <c r="H60" s="90">
        <f>IFERROR(VLOOKUP(H166,DAY!$A$2:$E$1096,5,0),0)</f>
        <v>0</v>
      </c>
      <c r="I60" s="90">
        <f>IFERROR(VLOOKUP(I166,DAY!$A$2:$E$1096,5,0),0)</f>
        <v>0</v>
      </c>
      <c r="J60" s="90">
        <f>IFERROR(VLOOKUP(J166,DAY!$A$2:$E$1096,5,0),0)</f>
        <v>0</v>
      </c>
      <c r="K60" s="90">
        <f>IFERROR(VLOOKUP(K166,DAY!$A$2:$E$1096,5,0),0)</f>
        <v>0</v>
      </c>
      <c r="L60" s="90">
        <f>IFERROR(VLOOKUP(L166,DAY!$A$2:$E$1096,5,0),0)</f>
        <v>0</v>
      </c>
      <c r="M60" s="90">
        <f>IFERROR(VLOOKUP(M166,DAY!$A$2:$E$1096,5,0),0)</f>
        <v>0</v>
      </c>
      <c r="N60" s="90">
        <f>IFERROR(VLOOKUP(N166,DAY!$A$2:$E$1096,5,0),0)</f>
        <v>0</v>
      </c>
      <c r="O60" s="90">
        <f>IFERROR(VLOOKUP(O166,DAY!$A$2:$E$1096,5,0),0)</f>
        <v>0</v>
      </c>
      <c r="P60" s="90">
        <f>IFERROR(VLOOKUP(P166,DAY!$A$2:$E$1096,5,0),0)</f>
        <v>0</v>
      </c>
      <c r="Q60" s="90">
        <f>IFERROR(VLOOKUP(Q166,DAY!$A$2:$E$1096,5,0),0)</f>
        <v>0</v>
      </c>
      <c r="R60" s="90">
        <f>IFERROR(VLOOKUP(R166,DAY!$A$2:$E$1096,5,0),0)</f>
        <v>0</v>
      </c>
      <c r="S60" s="90">
        <f>IFERROR(VLOOKUP(S166,DAY!$A$2:$E$1096,5,0),0)</f>
        <v>0</v>
      </c>
      <c r="T60" s="90">
        <f>IFERROR(VLOOKUP(T166,DAY!$A$2:$E$1096,5,0),0)</f>
        <v>0</v>
      </c>
      <c r="U60" s="90">
        <f>IFERROR(VLOOKUP(U166,DAY!$A$2:$E$1096,5,0),0)</f>
        <v>0</v>
      </c>
      <c r="V60" s="90">
        <f>IFERROR(VLOOKUP(V166,DAY!$A$2:$E$1096,5,0),0)</f>
        <v>0</v>
      </c>
      <c r="W60" s="90">
        <f>IFERROR(VLOOKUP(W166,DAY!$A$2:$E$1096,5,0),0)</f>
        <v>0</v>
      </c>
      <c r="X60" s="90">
        <f>IFERROR(VLOOKUP(X166,DAY!$A$2:$E$1096,5,0),0)</f>
        <v>0</v>
      </c>
      <c r="Y60" s="90">
        <f>IFERROR(VLOOKUP(Y166,DAY!$A$2:$E$1096,5,0),0)</f>
        <v>0</v>
      </c>
      <c r="Z60" s="90">
        <f>IFERROR(VLOOKUP(Z166,DAY!$A$2:$E$1096,5,0),0)</f>
        <v>0</v>
      </c>
      <c r="AA60" s="90">
        <f>IFERROR(VLOOKUP(AA166,DAY!$A$2:$E$1096,5,0),0)</f>
        <v>0</v>
      </c>
      <c r="AB60" s="90">
        <f>IFERROR(VLOOKUP(AB166,DAY!$A$2:$E$1096,5,0),0)</f>
        <v>0</v>
      </c>
      <c r="AC60" s="90">
        <f>IFERROR(VLOOKUP(AC166,DAY!$A$2:$E$1096,5,0),0)</f>
        <v>0</v>
      </c>
      <c r="AD60" s="90">
        <f>IFERROR(VLOOKUP(AD166,DAY!$A$2:$E$1096,5,0),0)</f>
        <v>0</v>
      </c>
      <c r="AE60" s="193"/>
      <c r="AF60" s="195"/>
      <c r="AG60" s="212"/>
      <c r="AH60" s="193"/>
      <c r="AI60" s="198"/>
      <c r="AJ60" s="212"/>
      <c r="AM60" s="41"/>
      <c r="AN60" s="41"/>
      <c r="AQ60" s="37">
        <f>IFERROR(VLOOKUP(AQ167,DAY!$A$2:$E$744,4,0),0)</f>
        <v>0</v>
      </c>
    </row>
    <row r="61" spans="1:43" ht="27.75" customHeight="1" x14ac:dyDescent="0.4">
      <c r="A61" s="193"/>
      <c r="B61" s="37" t="s">
        <v>4</v>
      </c>
      <c r="C61" s="84" t="s">
        <v>87</v>
      </c>
      <c r="D61" s="84" t="s">
        <v>87</v>
      </c>
      <c r="E61" s="84" t="s">
        <v>87</v>
      </c>
      <c r="F61" s="84" t="s">
        <v>87</v>
      </c>
      <c r="G61" s="84" t="s">
        <v>87</v>
      </c>
      <c r="H61" s="84" t="s">
        <v>19</v>
      </c>
      <c r="I61" s="84" t="s">
        <v>19</v>
      </c>
      <c r="J61" s="84" t="s">
        <v>87</v>
      </c>
      <c r="K61" s="84" t="s">
        <v>87</v>
      </c>
      <c r="L61" s="84" t="s">
        <v>87</v>
      </c>
      <c r="M61" s="84" t="s">
        <v>87</v>
      </c>
      <c r="N61" s="84" t="s">
        <v>87</v>
      </c>
      <c r="O61" s="84" t="s">
        <v>19</v>
      </c>
      <c r="P61" s="84" t="s">
        <v>19</v>
      </c>
      <c r="Q61" s="84" t="s">
        <v>87</v>
      </c>
      <c r="R61" s="84" t="s">
        <v>87</v>
      </c>
      <c r="S61" s="84" t="s">
        <v>87</v>
      </c>
      <c r="T61" s="84" t="s">
        <v>87</v>
      </c>
      <c r="U61" s="84" t="s">
        <v>87</v>
      </c>
      <c r="V61" s="84" t="s">
        <v>19</v>
      </c>
      <c r="W61" s="84" t="s">
        <v>19</v>
      </c>
      <c r="X61" s="84" t="s">
        <v>87</v>
      </c>
      <c r="Y61" s="84" t="s">
        <v>87</v>
      </c>
      <c r="Z61" s="84" t="s">
        <v>87</v>
      </c>
      <c r="AA61" s="84" t="s">
        <v>87</v>
      </c>
      <c r="AB61" s="84" t="s">
        <v>87</v>
      </c>
      <c r="AC61" s="84" t="s">
        <v>19</v>
      </c>
      <c r="AD61" s="84" t="s">
        <v>19</v>
      </c>
      <c r="AE61" s="44">
        <f>IF(COUNT(C61:AD61)=0,+(COUNTIF(C61:AD61,"作業"))+(COUNTIF(C61:AD61,"休日")),"")</f>
        <v>28</v>
      </c>
      <c r="AF61" s="98">
        <f>IF(+COUNT(C61:AD61)=0,(COUNTIF(C61:AD61,"休日")),"")</f>
        <v>8</v>
      </c>
      <c r="AG61" s="213" t="str">
        <f>IFERROR(IF(AND(AE61&lt;=6,AE61&gt;=1),$F$149,IF(AM62&gt;0.284,$F$147,$F$148)),0)</f>
        <v>クリア</v>
      </c>
      <c r="AH61" s="44">
        <f>IF(COUNT(C62:AD62)=0,+(COUNTIF(C62:AD62,"作業"))+(COUNTIF(C62:AD62,"休日")),"")</f>
        <v>28</v>
      </c>
      <c r="AI61" s="61">
        <f>IF(COUNT(C62:AD62)=0,(COUNTIF(C62:AD62,"休日")),"")</f>
        <v>8</v>
      </c>
      <c r="AJ61" s="213" t="str">
        <f>IFERROR(IF(AND(AH61&lt;=6,AH61&gt;=1),$F$149,IF(AN62&gt;0.284,$F$145,$F$146)),0)</f>
        <v>達成</v>
      </c>
      <c r="AL61" s="40"/>
      <c r="AM61" s="33"/>
      <c r="AN61" s="33"/>
      <c r="AQ61" s="39">
        <f>IFERROR(VLOOKUP(AQ167,DAY!$A$2:$E$744,5,0),0)</f>
        <v>0</v>
      </c>
    </row>
    <row r="62" spans="1:43" ht="27.75" customHeight="1" thickBot="1" x14ac:dyDescent="0.45">
      <c r="A62" s="222"/>
      <c r="B62" s="27" t="s">
        <v>5</v>
      </c>
      <c r="C62" s="85" t="s">
        <v>87</v>
      </c>
      <c r="D62" s="85" t="s">
        <v>87</v>
      </c>
      <c r="E62" s="85" t="s">
        <v>87</v>
      </c>
      <c r="F62" s="85" t="s">
        <v>87</v>
      </c>
      <c r="G62" s="85" t="s">
        <v>87</v>
      </c>
      <c r="H62" s="85" t="s">
        <v>19</v>
      </c>
      <c r="I62" s="85" t="s">
        <v>19</v>
      </c>
      <c r="J62" s="85" t="s">
        <v>87</v>
      </c>
      <c r="K62" s="85" t="s">
        <v>87</v>
      </c>
      <c r="L62" s="85" t="s">
        <v>87</v>
      </c>
      <c r="M62" s="85" t="s">
        <v>87</v>
      </c>
      <c r="N62" s="85" t="s">
        <v>87</v>
      </c>
      <c r="O62" s="85" t="s">
        <v>19</v>
      </c>
      <c r="P62" s="85" t="s">
        <v>19</v>
      </c>
      <c r="Q62" s="85" t="s">
        <v>87</v>
      </c>
      <c r="R62" s="85" t="s">
        <v>87</v>
      </c>
      <c r="S62" s="85" t="s">
        <v>87</v>
      </c>
      <c r="T62" s="85" t="s">
        <v>87</v>
      </c>
      <c r="U62" s="85" t="s">
        <v>87</v>
      </c>
      <c r="V62" s="85" t="s">
        <v>19</v>
      </c>
      <c r="W62" s="85" t="s">
        <v>19</v>
      </c>
      <c r="X62" s="85" t="s">
        <v>87</v>
      </c>
      <c r="Y62" s="85" t="s">
        <v>87</v>
      </c>
      <c r="Z62" s="85" t="s">
        <v>87</v>
      </c>
      <c r="AA62" s="85" t="s">
        <v>87</v>
      </c>
      <c r="AB62" s="85" t="s">
        <v>87</v>
      </c>
      <c r="AC62" s="85" t="s">
        <v>19</v>
      </c>
      <c r="AD62" s="85" t="s">
        <v>19</v>
      </c>
      <c r="AE62" s="189">
        <f>IFERROR(AM62,0)</f>
        <v>0.28599999999999998</v>
      </c>
      <c r="AF62" s="190"/>
      <c r="AG62" s="214"/>
      <c r="AH62" s="189">
        <f>IFERROR(AN62,0)</f>
        <v>0.28599999999999998</v>
      </c>
      <c r="AI62" s="191"/>
      <c r="AJ62" s="214"/>
      <c r="AM62" s="46">
        <f>ROUND(AF61/AE61,3)</f>
        <v>0.28599999999999998</v>
      </c>
      <c r="AN62" s="47">
        <f>ROUND(AI61/AH61,3)</f>
        <v>0.28599999999999998</v>
      </c>
      <c r="AQ62" s="43">
        <f>IFERROR(VLOOKUP(AQ167,DAY!$A$2:$E$744,6,0),0)</f>
        <v>0</v>
      </c>
    </row>
    <row r="63" spans="1:43" ht="27.75" customHeight="1" thickBot="1" x14ac:dyDescent="0.45">
      <c r="A63" s="196" t="s">
        <v>70</v>
      </c>
      <c r="B63" s="32" t="s">
        <v>0</v>
      </c>
      <c r="C63" s="91">
        <f>IFERROR(VLOOKUP(C167,DAY!$A$2:$E$1096,2,0),0)</f>
        <v>0</v>
      </c>
      <c r="D63" s="91">
        <f>IFERROR(VLOOKUP(D167,DAY!$A$2:$E$744,2,0),0)</f>
        <v>0</v>
      </c>
      <c r="E63" s="91">
        <f>IFERROR(VLOOKUP(E167,DAY!$A$2:$E$744,2,0),0)</f>
        <v>0</v>
      </c>
      <c r="F63" s="91">
        <f>IFERROR(VLOOKUP(F167,DAY!$A$2:$E$744,2,0),0)</f>
        <v>0</v>
      </c>
      <c r="G63" s="91">
        <f>IFERROR(VLOOKUP(G167,DAY!$A$2:$E$744,2,0),0)</f>
        <v>0</v>
      </c>
      <c r="H63" s="91">
        <f>IFERROR(VLOOKUP(H167,DAY!$A$2:$E$744,2,0),0)</f>
        <v>0</v>
      </c>
      <c r="I63" s="91">
        <f>IFERROR(VLOOKUP(I167,DAY!$A$2:$E$744,2,0),0)</f>
        <v>0</v>
      </c>
      <c r="J63" s="91">
        <f>IFERROR(VLOOKUP(J167,DAY!$A$2:$E$744,2,0),0)</f>
        <v>0</v>
      </c>
      <c r="K63" s="91">
        <f>IFERROR(VLOOKUP(K167,DAY!$A$2:$E$744,2,0),0)</f>
        <v>0</v>
      </c>
      <c r="L63" s="91">
        <f>IFERROR(VLOOKUP(L167,DAY!$A$2:$E$744,2,0),0)</f>
        <v>0</v>
      </c>
      <c r="M63" s="91">
        <f>IFERROR(VLOOKUP(M167,DAY!$A$2:$E$744,2,0),0)</f>
        <v>0</v>
      </c>
      <c r="N63" s="91">
        <f>IFERROR(VLOOKUP(N167,DAY!$A$2:$E$744,2,0),0)</f>
        <v>0</v>
      </c>
      <c r="O63" s="91">
        <f>IFERROR(VLOOKUP(O167,DAY!$A$2:$E$744,2,0),0)</f>
        <v>0</v>
      </c>
      <c r="P63" s="91">
        <f>IFERROR(VLOOKUP(P167,DAY!$A$2:$E$744,2,0),0)</f>
        <v>0</v>
      </c>
      <c r="Q63" s="91">
        <f>IFERROR(VLOOKUP(Q167,DAY!$A$2:$E$744,2,0),0)</f>
        <v>0</v>
      </c>
      <c r="R63" s="91">
        <f>IFERROR(VLOOKUP(R167,DAY!$A$2:$E$744,2,0),0)</f>
        <v>0</v>
      </c>
      <c r="S63" s="91">
        <f>IFERROR(VLOOKUP(S167,DAY!$A$2:$E$744,2,0),0)</f>
        <v>0</v>
      </c>
      <c r="T63" s="91">
        <f>IFERROR(VLOOKUP(T167,DAY!$A$2:$E$744,2,0),0)</f>
        <v>0</v>
      </c>
      <c r="U63" s="91">
        <f>IFERROR(VLOOKUP(U167,DAY!$A$2:$E$744,2,0),0)</f>
        <v>0</v>
      </c>
      <c r="V63" s="91">
        <f>IFERROR(VLOOKUP(V167,DAY!$A$2:$E$744,2,0),0)</f>
        <v>0</v>
      </c>
      <c r="W63" s="91">
        <f>IFERROR(VLOOKUP(W167,DAY!$A$2:$E$744,2,0),0)</f>
        <v>0</v>
      </c>
      <c r="X63" s="91">
        <f>IFERROR(VLOOKUP(X167,DAY!$A$2:$E$744,2,0),0)</f>
        <v>0</v>
      </c>
      <c r="Y63" s="91">
        <f>IFERROR(VLOOKUP(Y167,DAY!$A$2:$E$744,2,0),0)</f>
        <v>0</v>
      </c>
      <c r="Z63" s="91">
        <f>IFERROR(VLOOKUP(Z167,DAY!$A$2:$E$744,2,0),0)</f>
        <v>0</v>
      </c>
      <c r="AA63" s="91">
        <f>IFERROR(VLOOKUP(AA167,DAY!$A$2:$E$744,2,0),0)</f>
        <v>0</v>
      </c>
      <c r="AB63" s="91">
        <f>IFERROR(VLOOKUP(AB167,DAY!$A$2:$E$744,2,0),0)</f>
        <v>0</v>
      </c>
      <c r="AC63" s="91">
        <f>IFERROR(VLOOKUP(AC167,DAY!$A$2:$E$744,2,0),0)</f>
        <v>0</v>
      </c>
      <c r="AD63" s="91">
        <f>IFERROR(VLOOKUP(AD167,DAY!$A$2:$E$744,2,0),0)</f>
        <v>0</v>
      </c>
      <c r="AE63" s="192" t="s">
        <v>11</v>
      </c>
      <c r="AF63" s="194" t="s">
        <v>12</v>
      </c>
      <c r="AG63" s="211" t="s">
        <v>84</v>
      </c>
      <c r="AH63" s="196" t="s">
        <v>11</v>
      </c>
      <c r="AI63" s="197" t="s">
        <v>13</v>
      </c>
      <c r="AJ63" s="211" t="s">
        <v>84</v>
      </c>
      <c r="AK63" s="40"/>
      <c r="AM63" s="33"/>
      <c r="AN63" s="33"/>
      <c r="AQ63" s="45">
        <f>IFERROR(VLOOKUP(AQ167,DAY!$A$2:$E$744,7,0),0)</f>
        <v>0</v>
      </c>
    </row>
    <row r="64" spans="1:43" ht="27.75" customHeight="1" x14ac:dyDescent="0.4">
      <c r="A64" s="193"/>
      <c r="B64" s="35" t="s">
        <v>1</v>
      </c>
      <c r="C64" s="87">
        <f>IFERROR(VLOOKUP(C167,DAY!$A$2:$E$1096,3,0),0)</f>
        <v>0</v>
      </c>
      <c r="D64" s="87">
        <f>IFERROR(VLOOKUP(D167,DAY!$A$2:$E$744,3,0),0)</f>
        <v>0</v>
      </c>
      <c r="E64" s="87">
        <f>IFERROR(VLOOKUP(E167,DAY!$A$2:$E$744,3,0),0)</f>
        <v>0</v>
      </c>
      <c r="F64" s="87">
        <f>IFERROR(VLOOKUP(F167,DAY!$A$2:$E$744,3,0),0)</f>
        <v>0</v>
      </c>
      <c r="G64" s="87">
        <f>IFERROR(VLOOKUP(G167,DAY!$A$2:$E$744,3,0),0)</f>
        <v>0</v>
      </c>
      <c r="H64" s="87">
        <f>IFERROR(VLOOKUP(H167,DAY!$A$2:$E$744,3,0),0)</f>
        <v>0</v>
      </c>
      <c r="I64" s="87">
        <f>IFERROR(VLOOKUP(I167,DAY!$A$2:$E$744,3,0),0)</f>
        <v>0</v>
      </c>
      <c r="J64" s="87">
        <f>IFERROR(VLOOKUP(J167,DAY!$A$2:$E$744,3,0),0)</f>
        <v>0</v>
      </c>
      <c r="K64" s="87">
        <f>IFERROR(VLOOKUP(K167,DAY!$A$2:$E$744,3,0),0)</f>
        <v>0</v>
      </c>
      <c r="L64" s="87">
        <f>IFERROR(VLOOKUP(L167,DAY!$A$2:$E$744,3,0),0)</f>
        <v>0</v>
      </c>
      <c r="M64" s="87">
        <f>IFERROR(VLOOKUP(M167,DAY!$A$2:$E$744,3,0),0)</f>
        <v>0</v>
      </c>
      <c r="N64" s="87">
        <f>IFERROR(VLOOKUP(N167,DAY!$A$2:$E$744,3,0),0)</f>
        <v>0</v>
      </c>
      <c r="O64" s="87">
        <f>IFERROR(VLOOKUP(O167,DAY!$A$2:$E$744,3,0),0)</f>
        <v>0</v>
      </c>
      <c r="P64" s="87">
        <f>IFERROR(VLOOKUP(P167,DAY!$A$2:$E$744,3,0),0)</f>
        <v>0</v>
      </c>
      <c r="Q64" s="87">
        <f>IFERROR(VLOOKUP(Q167,DAY!$A$2:$E$744,3,0),0)</f>
        <v>0</v>
      </c>
      <c r="R64" s="87">
        <f>IFERROR(VLOOKUP(R167,DAY!$A$2:$E$744,3,0),0)</f>
        <v>0</v>
      </c>
      <c r="S64" s="87">
        <f>IFERROR(VLOOKUP(S167,DAY!$A$2:$E$744,3,0),0)</f>
        <v>0</v>
      </c>
      <c r="T64" s="87">
        <f>IFERROR(VLOOKUP(T167,DAY!$A$2:$E$744,3,0),0)</f>
        <v>0</v>
      </c>
      <c r="U64" s="87">
        <f>IFERROR(VLOOKUP(U167,DAY!$A$2:$E$744,3,0),0)</f>
        <v>0</v>
      </c>
      <c r="V64" s="87">
        <f>IFERROR(VLOOKUP(V167,DAY!$A$2:$E$744,3,0),0)</f>
        <v>0</v>
      </c>
      <c r="W64" s="87">
        <f>IFERROR(VLOOKUP(W167,DAY!$A$2:$E$744,3,0),0)</f>
        <v>0</v>
      </c>
      <c r="X64" s="87">
        <f>IFERROR(VLOOKUP(X167,DAY!$A$2:$E$744,3,0),0)</f>
        <v>0</v>
      </c>
      <c r="Y64" s="87">
        <f>IFERROR(VLOOKUP(Y167,DAY!$A$2:$E$744,3,0),0)</f>
        <v>0</v>
      </c>
      <c r="Z64" s="87">
        <f>IFERROR(VLOOKUP(Z167,DAY!$A$2:$E$744,3,0),0)</f>
        <v>0</v>
      </c>
      <c r="AA64" s="87">
        <f>IFERROR(VLOOKUP(AA167,DAY!$A$2:$E$744,3,0),0)</f>
        <v>0</v>
      </c>
      <c r="AB64" s="87">
        <f>IFERROR(VLOOKUP(AB167,DAY!$A$2:$E$744,3,0),0)</f>
        <v>0</v>
      </c>
      <c r="AC64" s="87">
        <f>IFERROR(VLOOKUP(AC167,DAY!$A$2:$E$744,3,0),0)</f>
        <v>0</v>
      </c>
      <c r="AD64" s="88">
        <f>IFERROR(VLOOKUP(AD167,DAY!$A$2:$E$744,3,0),0)</f>
        <v>0</v>
      </c>
      <c r="AE64" s="193"/>
      <c r="AF64" s="195"/>
      <c r="AG64" s="211"/>
      <c r="AH64" s="193"/>
      <c r="AI64" s="198"/>
      <c r="AJ64" s="211"/>
      <c r="AM64" s="33"/>
      <c r="AN64" s="33"/>
      <c r="AQ64" s="38">
        <f>IFERROR(VLOOKUP(AQ168,DAY!$A$2:$E$744,2,0),0)</f>
        <v>0</v>
      </c>
    </row>
    <row r="65" spans="1:43" ht="27.75" customHeight="1" x14ac:dyDescent="0.4">
      <c r="A65" s="193"/>
      <c r="B65" s="38" t="s">
        <v>2</v>
      </c>
      <c r="C65" s="89">
        <f>IFERROR(VLOOKUP(C167,DAY!$A$2:$E$1096,4,0),0)</f>
        <v>0</v>
      </c>
      <c r="D65" s="89">
        <f>IFERROR(VLOOKUP(D167,DAY!$A$2:$E$1096,4,0),0)</f>
        <v>0</v>
      </c>
      <c r="E65" s="89">
        <f>IFERROR(VLOOKUP(E167,DAY!$A$2:$E$1096,4,0),0)</f>
        <v>0</v>
      </c>
      <c r="F65" s="89">
        <f>IFERROR(VLOOKUP(F167,DAY!$A$2:$E$1096,4,0),0)</f>
        <v>0</v>
      </c>
      <c r="G65" s="89">
        <f>IFERROR(VLOOKUP(G167,DAY!$A$2:$E$1096,4,0),0)</f>
        <v>0</v>
      </c>
      <c r="H65" s="89">
        <f>IFERROR(VLOOKUP(H167,DAY!$A$2:$E$1096,4,0),0)</f>
        <v>0</v>
      </c>
      <c r="I65" s="89">
        <f>IFERROR(VLOOKUP(I167,DAY!$A$2:$E$1096,4,0),0)</f>
        <v>0</v>
      </c>
      <c r="J65" s="89">
        <f>IFERROR(VLOOKUP(J167,DAY!$A$2:$E$1096,4,0),0)</f>
        <v>0</v>
      </c>
      <c r="K65" s="89">
        <f>IFERROR(VLOOKUP(K167,DAY!$A$2:$E$1096,4,0),0)</f>
        <v>0</v>
      </c>
      <c r="L65" s="89">
        <f>IFERROR(VLOOKUP(L167,DAY!$A$2:$E$1096,4,0),0)</f>
        <v>0</v>
      </c>
      <c r="M65" s="89">
        <f>IFERROR(VLOOKUP(M167,DAY!$A$2:$E$1096,4,0),0)</f>
        <v>0</v>
      </c>
      <c r="N65" s="89">
        <f>IFERROR(VLOOKUP(N167,DAY!$A$2:$E$1096,4,0),0)</f>
        <v>0</v>
      </c>
      <c r="O65" s="89">
        <f>IFERROR(VLOOKUP(O167,DAY!$A$2:$E$1096,4,0),0)</f>
        <v>0</v>
      </c>
      <c r="P65" s="89">
        <f>IFERROR(VLOOKUP(P167,DAY!$A$2:$E$1096,4,0),0)</f>
        <v>0</v>
      </c>
      <c r="Q65" s="89">
        <f>IFERROR(VLOOKUP(Q167,DAY!$A$2:$E$1096,4,0),0)</f>
        <v>0</v>
      </c>
      <c r="R65" s="89">
        <f>IFERROR(VLOOKUP(R167,DAY!$A$2:$E$1096,4,0),0)</f>
        <v>0</v>
      </c>
      <c r="S65" s="89">
        <f>IFERROR(VLOOKUP(S167,DAY!$A$2:$E$1096,4,0),0)</f>
        <v>0</v>
      </c>
      <c r="T65" s="89">
        <f>IFERROR(VLOOKUP(T167,DAY!$A$2:$E$1096,4,0),0)</f>
        <v>0</v>
      </c>
      <c r="U65" s="89">
        <f>IFERROR(VLOOKUP(U167,DAY!$A$2:$E$1096,4,0),0)</f>
        <v>0</v>
      </c>
      <c r="V65" s="89">
        <f>IFERROR(VLOOKUP(V167,DAY!$A$2:$E$1096,4,0),0)</f>
        <v>0</v>
      </c>
      <c r="W65" s="89">
        <f>IFERROR(VLOOKUP(W167,DAY!$A$2:$E$1096,4,0),0)</f>
        <v>0</v>
      </c>
      <c r="X65" s="89">
        <f>IFERROR(VLOOKUP(X167,DAY!$A$2:$E$1096,4,0),0)</f>
        <v>0</v>
      </c>
      <c r="Y65" s="89">
        <f>IFERROR(VLOOKUP(Y167,DAY!$A$2:$E$1096,4,0),0)</f>
        <v>0</v>
      </c>
      <c r="Z65" s="89">
        <f>IFERROR(VLOOKUP(Z167,DAY!$A$2:$E$1096,4,0),0)</f>
        <v>0</v>
      </c>
      <c r="AA65" s="89">
        <f>IFERROR(VLOOKUP(AA167,DAY!$A$2:$E$1096,4,0),0)</f>
        <v>0</v>
      </c>
      <c r="AB65" s="89">
        <f>IFERROR(VLOOKUP(AB167,DAY!$A$2:$E$1096,4,0),0)</f>
        <v>0</v>
      </c>
      <c r="AC65" s="89">
        <f>IFERROR(VLOOKUP(AC167,DAY!$A$2:$E$1096,4,0),0)</f>
        <v>0</v>
      </c>
      <c r="AD65" s="89">
        <f>IFERROR(VLOOKUP(AD167,DAY!$A$2:$E$1096,4,0),0)</f>
        <v>0</v>
      </c>
      <c r="AE65" s="193"/>
      <c r="AF65" s="195"/>
      <c r="AG65" s="211"/>
      <c r="AH65" s="193"/>
      <c r="AI65" s="198"/>
      <c r="AJ65" s="211"/>
      <c r="AM65" s="33"/>
      <c r="AN65" s="33"/>
      <c r="AQ65" s="37">
        <f>IFERROR(VLOOKUP(AQ168,DAY!$A$2:$E$744,3,0),0)</f>
        <v>0</v>
      </c>
    </row>
    <row r="66" spans="1:43" ht="89.25" customHeight="1" outlineLevel="1" x14ac:dyDescent="0.4">
      <c r="A66" s="193"/>
      <c r="B66" s="39" t="s">
        <v>3</v>
      </c>
      <c r="C66" s="90">
        <f>IFERROR(VLOOKUP(C167,DAY!$A$2:$E$1096,5,0),0)</f>
        <v>0</v>
      </c>
      <c r="D66" s="90">
        <f>IFERROR(VLOOKUP(D167,DAY!$A$2:$E$1096,5,0),0)</f>
        <v>0</v>
      </c>
      <c r="E66" s="90">
        <f>IFERROR(VLOOKUP(E167,DAY!$A$2:$E$1096,5,0),0)</f>
        <v>0</v>
      </c>
      <c r="F66" s="90">
        <f>IFERROR(VLOOKUP(F167,DAY!$A$2:$E$1096,5,0),0)</f>
        <v>0</v>
      </c>
      <c r="G66" s="90">
        <f>IFERROR(VLOOKUP(G167,DAY!$A$2:$E$1096,5,0),0)</f>
        <v>0</v>
      </c>
      <c r="H66" s="90">
        <f>IFERROR(VLOOKUP(H167,DAY!$A$2:$E$1096,5,0),0)</f>
        <v>0</v>
      </c>
      <c r="I66" s="90">
        <f>IFERROR(VLOOKUP(I167,DAY!$A$2:$E$1096,5,0),0)</f>
        <v>0</v>
      </c>
      <c r="J66" s="90">
        <f>IFERROR(VLOOKUP(J167,DAY!$A$2:$E$1096,5,0),0)</f>
        <v>0</v>
      </c>
      <c r="K66" s="90">
        <f>IFERROR(VLOOKUP(K167,DAY!$A$2:$E$1096,5,0),0)</f>
        <v>0</v>
      </c>
      <c r="L66" s="90">
        <f>IFERROR(VLOOKUP(L167,DAY!$A$2:$E$1096,5,0),0)</f>
        <v>0</v>
      </c>
      <c r="M66" s="90">
        <f>IFERROR(VLOOKUP(M167,DAY!$A$2:$E$1096,5,0),0)</f>
        <v>0</v>
      </c>
      <c r="N66" s="90">
        <f>IFERROR(VLOOKUP(N167,DAY!$A$2:$E$1096,5,0),0)</f>
        <v>0</v>
      </c>
      <c r="O66" s="90">
        <f>IFERROR(VLOOKUP(O167,DAY!$A$2:$E$1096,5,0),0)</f>
        <v>0</v>
      </c>
      <c r="P66" s="90">
        <f>IFERROR(VLOOKUP(P167,DAY!$A$2:$E$1096,5,0),0)</f>
        <v>0</v>
      </c>
      <c r="Q66" s="90">
        <f>IFERROR(VLOOKUP(Q167,DAY!$A$2:$E$1096,5,0),0)</f>
        <v>0</v>
      </c>
      <c r="R66" s="90">
        <f>IFERROR(VLOOKUP(R167,DAY!$A$2:$E$1096,5,0),0)</f>
        <v>0</v>
      </c>
      <c r="S66" s="90">
        <f>IFERROR(VLOOKUP(S167,DAY!$A$2:$E$1096,5,0),0)</f>
        <v>0</v>
      </c>
      <c r="T66" s="90">
        <f>IFERROR(VLOOKUP(T167,DAY!$A$2:$E$1096,5,0),0)</f>
        <v>0</v>
      </c>
      <c r="U66" s="90">
        <f>IFERROR(VLOOKUP(U167,DAY!$A$2:$E$1096,5,0),0)</f>
        <v>0</v>
      </c>
      <c r="V66" s="90">
        <f>IFERROR(VLOOKUP(V167,DAY!$A$2:$E$1096,5,0),0)</f>
        <v>0</v>
      </c>
      <c r="W66" s="90">
        <f>IFERROR(VLOOKUP(W167,DAY!$A$2:$E$1096,5,0),0)</f>
        <v>0</v>
      </c>
      <c r="X66" s="90">
        <f>IFERROR(VLOOKUP(X167,DAY!$A$2:$E$1096,5,0),0)</f>
        <v>0</v>
      </c>
      <c r="Y66" s="90">
        <f>IFERROR(VLOOKUP(Y167,DAY!$A$2:$E$1096,5,0),0)</f>
        <v>0</v>
      </c>
      <c r="Z66" s="90">
        <f>IFERROR(VLOOKUP(Z167,DAY!$A$2:$E$1096,5,0),0)</f>
        <v>0</v>
      </c>
      <c r="AA66" s="90">
        <f>IFERROR(VLOOKUP(AA167,DAY!$A$2:$E$1096,5,0),0)</f>
        <v>0</v>
      </c>
      <c r="AB66" s="90">
        <f>IFERROR(VLOOKUP(AB167,DAY!$A$2:$E$1096,5,0),0)</f>
        <v>0</v>
      </c>
      <c r="AC66" s="90">
        <f>IFERROR(VLOOKUP(AC167,DAY!$A$2:$E$1096,5,0),0)</f>
        <v>0</v>
      </c>
      <c r="AD66" s="90">
        <f>IFERROR(VLOOKUP(AD167,DAY!$A$2:$E$1096,5,0),0)</f>
        <v>0</v>
      </c>
      <c r="AE66" s="193"/>
      <c r="AF66" s="195"/>
      <c r="AG66" s="212"/>
      <c r="AH66" s="193"/>
      <c r="AI66" s="198"/>
      <c r="AJ66" s="212"/>
      <c r="AM66" s="41"/>
      <c r="AN66" s="41"/>
      <c r="AQ66" s="37">
        <f>IFERROR(VLOOKUP(AQ168,DAY!$A$2:$E$744,4,0),0)</f>
        <v>0</v>
      </c>
    </row>
    <row r="67" spans="1:43" ht="27.75" customHeight="1" outlineLevel="1" x14ac:dyDescent="0.4">
      <c r="A67" s="193"/>
      <c r="B67" s="37" t="s">
        <v>4</v>
      </c>
      <c r="C67" s="84" t="s">
        <v>87</v>
      </c>
      <c r="D67" s="84" t="s">
        <v>87</v>
      </c>
      <c r="E67" s="84" t="s">
        <v>87</v>
      </c>
      <c r="F67" s="84" t="s">
        <v>87</v>
      </c>
      <c r="G67" s="84" t="s">
        <v>87</v>
      </c>
      <c r="H67" s="84" t="s">
        <v>19</v>
      </c>
      <c r="I67" s="84" t="s">
        <v>19</v>
      </c>
      <c r="J67" s="84" t="s">
        <v>19</v>
      </c>
      <c r="K67" s="84" t="s">
        <v>87</v>
      </c>
      <c r="L67" s="84" t="s">
        <v>87</v>
      </c>
      <c r="M67" s="84" t="s">
        <v>87</v>
      </c>
      <c r="N67" s="84" t="s">
        <v>87</v>
      </c>
      <c r="O67" s="84" t="s">
        <v>19</v>
      </c>
      <c r="P67" s="84" t="s">
        <v>19</v>
      </c>
      <c r="Q67" s="84" t="s">
        <v>87</v>
      </c>
      <c r="R67" s="84" t="s">
        <v>89</v>
      </c>
      <c r="S67" s="84" t="s">
        <v>89</v>
      </c>
      <c r="T67" s="84" t="s">
        <v>87</v>
      </c>
      <c r="U67" s="84" t="s">
        <v>87</v>
      </c>
      <c r="V67" s="84" t="s">
        <v>19</v>
      </c>
      <c r="W67" s="84" t="s">
        <v>19</v>
      </c>
      <c r="X67" s="84" t="s">
        <v>87</v>
      </c>
      <c r="Y67" s="84" t="s">
        <v>87</v>
      </c>
      <c r="Z67" s="84" t="s">
        <v>87</v>
      </c>
      <c r="AA67" s="84" t="s">
        <v>87</v>
      </c>
      <c r="AB67" s="84" t="s">
        <v>87</v>
      </c>
      <c r="AC67" s="84" t="s">
        <v>19</v>
      </c>
      <c r="AD67" s="84" t="s">
        <v>19</v>
      </c>
      <c r="AE67" s="44">
        <f>IF(COUNT(C67:AD67)=0,+(COUNTIF(C67:AD67,"作業"))+(COUNTIF(C67:AD67,"休日")),"")</f>
        <v>26</v>
      </c>
      <c r="AF67" s="98">
        <f>IF(+COUNT(C67:AD67)=0,(COUNTIF(C67:AD67,"休日")),"")</f>
        <v>9</v>
      </c>
      <c r="AG67" s="213" t="str">
        <f>IFERROR(IF(AND(AE67&lt;=6,AE67&gt;=1),$F$149,IF(AM68&gt;0.284,$F$147,$F$148)),0)</f>
        <v>クリア</v>
      </c>
      <c r="AH67" s="44">
        <f>IF(COUNT(C68:AD68)=0,+(COUNTIF(C68:AD68,"作業"))+(COUNTIF(C68:AD68,"休日")),"")</f>
        <v>26</v>
      </c>
      <c r="AI67" s="61">
        <f>IF(COUNT(C68:AD68)=0,(COUNTIF(C68:AD68,"休日")),"")</f>
        <v>8</v>
      </c>
      <c r="AJ67" s="213" t="str">
        <f>IFERROR(IF(AND(AH67&lt;=6,AH67&gt;=1),$F$149,IF(AN68&gt;0.284,$F$145,$F$146)),0)</f>
        <v>達成</v>
      </c>
      <c r="AL67" s="41"/>
      <c r="AM67" s="33"/>
      <c r="AN67" s="33"/>
      <c r="AQ67" s="39">
        <f>IFERROR(VLOOKUP(AQ168,DAY!$A$2:$E$744,5,0),0)</f>
        <v>0</v>
      </c>
    </row>
    <row r="68" spans="1:43" ht="27.75" customHeight="1" outlineLevel="1" thickBot="1" x14ac:dyDescent="0.45">
      <c r="A68" s="222"/>
      <c r="B68" s="27" t="s">
        <v>5</v>
      </c>
      <c r="C68" s="85" t="s">
        <v>87</v>
      </c>
      <c r="D68" s="85" t="s">
        <v>87</v>
      </c>
      <c r="E68" s="85" t="s">
        <v>87</v>
      </c>
      <c r="F68" s="85" t="s">
        <v>87</v>
      </c>
      <c r="G68" s="85" t="s">
        <v>87</v>
      </c>
      <c r="H68" s="85" t="s">
        <v>19</v>
      </c>
      <c r="I68" s="85" t="s">
        <v>19</v>
      </c>
      <c r="J68" s="85" t="s">
        <v>19</v>
      </c>
      <c r="K68" s="85" t="s">
        <v>87</v>
      </c>
      <c r="L68" s="85" t="s">
        <v>87</v>
      </c>
      <c r="M68" s="85" t="s">
        <v>87</v>
      </c>
      <c r="N68" s="85" t="s">
        <v>87</v>
      </c>
      <c r="O68" s="85" t="s">
        <v>19</v>
      </c>
      <c r="P68" s="85" t="s">
        <v>19</v>
      </c>
      <c r="Q68" s="85" t="s">
        <v>87</v>
      </c>
      <c r="R68" s="85" t="s">
        <v>89</v>
      </c>
      <c r="S68" s="85" t="s">
        <v>89</v>
      </c>
      <c r="T68" s="85" t="s">
        <v>87</v>
      </c>
      <c r="U68" s="85" t="s">
        <v>87</v>
      </c>
      <c r="V68" s="85" t="s">
        <v>19</v>
      </c>
      <c r="W68" s="85" t="s">
        <v>19</v>
      </c>
      <c r="X68" s="85" t="s">
        <v>87</v>
      </c>
      <c r="Y68" s="85" t="s">
        <v>87</v>
      </c>
      <c r="Z68" s="85" t="s">
        <v>87</v>
      </c>
      <c r="AA68" s="85" t="s">
        <v>87</v>
      </c>
      <c r="AB68" s="85" t="s">
        <v>87</v>
      </c>
      <c r="AC68" s="85" t="s">
        <v>19</v>
      </c>
      <c r="AD68" s="85" t="s">
        <v>87</v>
      </c>
      <c r="AE68" s="189">
        <f>IFERROR(AM68,0)</f>
        <v>0.34599999999999997</v>
      </c>
      <c r="AF68" s="190"/>
      <c r="AG68" s="214"/>
      <c r="AH68" s="189">
        <f>IFERROR(AN68,0)</f>
        <v>0.308</v>
      </c>
      <c r="AI68" s="191"/>
      <c r="AJ68" s="214"/>
      <c r="AM68" s="46">
        <f>ROUND(AF67/AE67,3)</f>
        <v>0.34599999999999997</v>
      </c>
      <c r="AN68" s="47">
        <f>ROUND(AI67/AH67,3)</f>
        <v>0.308</v>
      </c>
      <c r="AQ68" s="43">
        <f>IFERROR(VLOOKUP(AQ168,DAY!$A$2:$E$744,6,0),0)</f>
        <v>0</v>
      </c>
    </row>
    <row r="69" spans="1:43" ht="27.75" customHeight="1" outlineLevel="1" thickBot="1" x14ac:dyDescent="0.45">
      <c r="A69" s="196" t="s">
        <v>71</v>
      </c>
      <c r="B69" s="32" t="s">
        <v>0</v>
      </c>
      <c r="C69" s="86">
        <f>IFERROR(VLOOKUP(C168,DAY!$A$2:$E$1096,2,0),0)</f>
        <v>0</v>
      </c>
      <c r="D69" s="86">
        <f>IFERROR(VLOOKUP(D168,DAY!$A$2:$E$744,2,0),0)</f>
        <v>0</v>
      </c>
      <c r="E69" s="86">
        <f>IFERROR(VLOOKUP(E168,DAY!$A$2:$E$744,2,0),0)</f>
        <v>0</v>
      </c>
      <c r="F69" s="86">
        <f>IFERROR(VLOOKUP(F168,DAY!$A$2:$E$744,2,0),0)</f>
        <v>0</v>
      </c>
      <c r="G69" s="86">
        <f>IFERROR(VLOOKUP(G168,DAY!$A$2:$E$744,2,0),0)</f>
        <v>0</v>
      </c>
      <c r="H69" s="86">
        <f>IFERROR(VLOOKUP(H168,DAY!$A$2:$E$744,2,0),0)</f>
        <v>0</v>
      </c>
      <c r="I69" s="86">
        <f>IFERROR(VLOOKUP(I168,DAY!$A$2:$E$744,2,0),0)</f>
        <v>0</v>
      </c>
      <c r="J69" s="86">
        <f>IFERROR(VLOOKUP(J168,DAY!$A$2:$E$744,2,0),0)</f>
        <v>0</v>
      </c>
      <c r="K69" s="86">
        <f>IFERROR(VLOOKUP(K168,DAY!$A$2:$E$744,2,0),0)</f>
        <v>0</v>
      </c>
      <c r="L69" s="86">
        <f>IFERROR(VLOOKUP(L168,DAY!$A$2:$E$744,2,0),0)</f>
        <v>0</v>
      </c>
      <c r="M69" s="86">
        <f>IFERROR(VLOOKUP(M168,DAY!$A$2:$E$744,2,0),0)</f>
        <v>0</v>
      </c>
      <c r="N69" s="86">
        <f>IFERROR(VLOOKUP(N168,DAY!$A$2:$E$744,2,0),0)</f>
        <v>0</v>
      </c>
      <c r="O69" s="86">
        <f>IFERROR(VLOOKUP(O168,DAY!$A$2:$E$744,2,0),0)</f>
        <v>0</v>
      </c>
      <c r="P69" s="86">
        <f>IFERROR(VLOOKUP(P168,DAY!$A$2:$E$744,2,0),0)</f>
        <v>0</v>
      </c>
      <c r="Q69" s="86">
        <f>IFERROR(VLOOKUP(Q168,DAY!$A$2:$E$744,2,0),0)</f>
        <v>0</v>
      </c>
      <c r="R69" s="86">
        <f>IFERROR(VLOOKUP(R168,DAY!$A$2:$E$744,2,0),0)</f>
        <v>0</v>
      </c>
      <c r="S69" s="86">
        <f>IFERROR(VLOOKUP(S168,DAY!$A$2:$E$744,2,0),0)</f>
        <v>0</v>
      </c>
      <c r="T69" s="86">
        <f>IFERROR(VLOOKUP(T168,DAY!$A$2:$E$744,2,0),0)</f>
        <v>0</v>
      </c>
      <c r="U69" s="86">
        <f>IFERROR(VLOOKUP(U168,DAY!$A$2:$E$744,2,0),0)</f>
        <v>0</v>
      </c>
      <c r="V69" s="86">
        <f>IFERROR(VLOOKUP(V168,DAY!$A$2:$E$744,2,0),0)</f>
        <v>0</v>
      </c>
      <c r="W69" s="86">
        <f>IFERROR(VLOOKUP(W168,DAY!$A$2:$E$744,2,0),0)</f>
        <v>0</v>
      </c>
      <c r="X69" s="86">
        <f>IFERROR(VLOOKUP(X168,DAY!$A$2:$E$744,2,0),0)</f>
        <v>0</v>
      </c>
      <c r="Y69" s="86">
        <f>IFERROR(VLOOKUP(Y168,DAY!$A$2:$E$744,2,0),0)</f>
        <v>0</v>
      </c>
      <c r="Z69" s="86">
        <f>IFERROR(VLOOKUP(Z168,DAY!$A$2:$E$744,2,0),0)</f>
        <v>0</v>
      </c>
      <c r="AA69" s="86">
        <f>IFERROR(VLOOKUP(AA168,DAY!$A$2:$E$744,2,0),0)</f>
        <v>0</v>
      </c>
      <c r="AB69" s="86">
        <f>IFERROR(VLOOKUP(AB168,DAY!$A$2:$E$744,2,0),0)</f>
        <v>0</v>
      </c>
      <c r="AC69" s="86">
        <f>IFERROR(VLOOKUP(AC168,DAY!$A$2:$E$744,2,0),0)</f>
        <v>0</v>
      </c>
      <c r="AD69" s="86">
        <f>IFERROR(VLOOKUP(AD168,DAY!$A$2:$E$744,2,0),0)</f>
        <v>0</v>
      </c>
      <c r="AE69" s="192" t="s">
        <v>11</v>
      </c>
      <c r="AF69" s="194" t="s">
        <v>12</v>
      </c>
      <c r="AG69" s="211" t="s">
        <v>84</v>
      </c>
      <c r="AH69" s="196" t="s">
        <v>11</v>
      </c>
      <c r="AI69" s="197" t="s">
        <v>13</v>
      </c>
      <c r="AJ69" s="211" t="s">
        <v>84</v>
      </c>
      <c r="AK69" s="40"/>
      <c r="AM69" s="33"/>
      <c r="AN69" s="33"/>
      <c r="AQ69" s="50">
        <f>IFERROR(VLOOKUP(AQ168,DAY!$A$2:$E$744,7,0),0)</f>
        <v>0</v>
      </c>
    </row>
    <row r="70" spans="1:43" ht="27.75" customHeight="1" outlineLevel="1" x14ac:dyDescent="0.4">
      <c r="A70" s="193"/>
      <c r="B70" s="35" t="s">
        <v>1</v>
      </c>
      <c r="C70" s="87">
        <f>IFERROR(VLOOKUP(C168,DAY!$A$2:$E$1096,3,0),0)</f>
        <v>0</v>
      </c>
      <c r="D70" s="87">
        <f>IFERROR(VLOOKUP(D168,DAY!$A$2:$E$744,3,0),0)</f>
        <v>0</v>
      </c>
      <c r="E70" s="87">
        <f>IFERROR(VLOOKUP(E168,DAY!$A$2:$E$744,3,0),0)</f>
        <v>0</v>
      </c>
      <c r="F70" s="87">
        <f>IFERROR(VLOOKUP(F168,DAY!$A$2:$E$744,3,0),0)</f>
        <v>0</v>
      </c>
      <c r="G70" s="87">
        <f>IFERROR(VLOOKUP(G168,DAY!$A$2:$E$744,3,0),0)</f>
        <v>0</v>
      </c>
      <c r="H70" s="87">
        <f>IFERROR(VLOOKUP(H168,DAY!$A$2:$E$744,3,0),0)</f>
        <v>0</v>
      </c>
      <c r="I70" s="87">
        <f>IFERROR(VLOOKUP(I168,DAY!$A$2:$E$744,3,0),0)</f>
        <v>0</v>
      </c>
      <c r="J70" s="87">
        <f>IFERROR(VLOOKUP(J168,DAY!$A$2:$E$744,3,0),0)</f>
        <v>0</v>
      </c>
      <c r="K70" s="87">
        <f>IFERROR(VLOOKUP(K168,DAY!$A$2:$E$744,3,0),0)</f>
        <v>0</v>
      </c>
      <c r="L70" s="87">
        <f>IFERROR(VLOOKUP(L168,DAY!$A$2:$E$744,3,0),0)</f>
        <v>0</v>
      </c>
      <c r="M70" s="87">
        <f>IFERROR(VLOOKUP(M168,DAY!$A$2:$E$744,3,0),0)</f>
        <v>0</v>
      </c>
      <c r="N70" s="87">
        <f>IFERROR(VLOOKUP(N168,DAY!$A$2:$E$744,3,0),0)</f>
        <v>0</v>
      </c>
      <c r="O70" s="87">
        <f>IFERROR(VLOOKUP(O168,DAY!$A$2:$E$744,3,0),0)</f>
        <v>0</v>
      </c>
      <c r="P70" s="87">
        <f>IFERROR(VLOOKUP(P168,DAY!$A$2:$E$744,3,0),0)</f>
        <v>0</v>
      </c>
      <c r="Q70" s="87">
        <f>IFERROR(VLOOKUP(Q168,DAY!$A$2:$E$744,3,0),0)</f>
        <v>0</v>
      </c>
      <c r="R70" s="87">
        <f>IFERROR(VLOOKUP(R168,DAY!$A$2:$E$744,3,0),0)</f>
        <v>0</v>
      </c>
      <c r="S70" s="87">
        <f>IFERROR(VLOOKUP(S168,DAY!$A$2:$E$744,3,0),0)</f>
        <v>0</v>
      </c>
      <c r="T70" s="87">
        <f>IFERROR(VLOOKUP(T168,DAY!$A$2:$E$744,3,0),0)</f>
        <v>0</v>
      </c>
      <c r="U70" s="87">
        <f>IFERROR(VLOOKUP(U168,DAY!$A$2:$E$744,3,0),0)</f>
        <v>0</v>
      </c>
      <c r="V70" s="87">
        <f>IFERROR(VLOOKUP(V168,DAY!$A$2:$E$744,3,0),0)</f>
        <v>0</v>
      </c>
      <c r="W70" s="87">
        <f>IFERROR(VLOOKUP(W168,DAY!$A$2:$E$744,3,0),0)</f>
        <v>0</v>
      </c>
      <c r="X70" s="87">
        <f>IFERROR(VLOOKUP(X168,DAY!$A$2:$E$744,3,0),0)</f>
        <v>0</v>
      </c>
      <c r="Y70" s="87">
        <f>IFERROR(VLOOKUP(Y168,DAY!$A$2:$E$744,3,0),0)</f>
        <v>0</v>
      </c>
      <c r="Z70" s="87">
        <f>IFERROR(VLOOKUP(Z168,DAY!$A$2:$E$744,3,0),0)</f>
        <v>0</v>
      </c>
      <c r="AA70" s="87">
        <f>IFERROR(VLOOKUP(AA168,DAY!$A$2:$E$744,3,0),0)</f>
        <v>0</v>
      </c>
      <c r="AB70" s="87">
        <f>IFERROR(VLOOKUP(AB168,DAY!$A$2:$E$744,3,0),0)</f>
        <v>0</v>
      </c>
      <c r="AC70" s="87">
        <f>IFERROR(VLOOKUP(AC168,DAY!$A$2:$E$744,3,0),0)</f>
        <v>0</v>
      </c>
      <c r="AD70" s="88">
        <f>IFERROR(VLOOKUP(AD168,DAY!$A$2:$E$744,3,0),0)</f>
        <v>0</v>
      </c>
      <c r="AE70" s="193"/>
      <c r="AF70" s="195"/>
      <c r="AG70" s="211"/>
      <c r="AH70" s="193"/>
      <c r="AI70" s="198"/>
      <c r="AJ70" s="211"/>
      <c r="AM70" s="33"/>
      <c r="AN70" s="33"/>
      <c r="AQ70" s="34">
        <f>IFERROR(VLOOKUP(AQ169,DAY!$A$2:$E$744,2,0),0)</f>
        <v>0</v>
      </c>
    </row>
    <row r="71" spans="1:43" ht="27.75" customHeight="1" outlineLevel="1" x14ac:dyDescent="0.4">
      <c r="A71" s="193"/>
      <c r="B71" s="38" t="s">
        <v>2</v>
      </c>
      <c r="C71" s="89">
        <f>IFERROR(VLOOKUP(C168,DAY!$A$2:$E$1096,4,0),0)</f>
        <v>0</v>
      </c>
      <c r="D71" s="89">
        <f>IFERROR(VLOOKUP(D168,DAY!$A$2:$E$1096,4,0),0)</f>
        <v>0</v>
      </c>
      <c r="E71" s="89">
        <f>IFERROR(VLOOKUP(E168,DAY!$A$2:$E$1096,4,0),0)</f>
        <v>0</v>
      </c>
      <c r="F71" s="89">
        <f>IFERROR(VLOOKUP(F168,DAY!$A$2:$E$1096,4,0),0)</f>
        <v>0</v>
      </c>
      <c r="G71" s="89">
        <f>IFERROR(VLOOKUP(G168,DAY!$A$2:$E$1096,4,0),0)</f>
        <v>0</v>
      </c>
      <c r="H71" s="89">
        <f>IFERROR(VLOOKUP(H168,DAY!$A$2:$E$1096,4,0),0)</f>
        <v>0</v>
      </c>
      <c r="I71" s="89">
        <f>IFERROR(VLOOKUP(I168,DAY!$A$2:$E$1096,4,0),0)</f>
        <v>0</v>
      </c>
      <c r="J71" s="89">
        <f>IFERROR(VLOOKUP(J168,DAY!$A$2:$E$1096,4,0),0)</f>
        <v>0</v>
      </c>
      <c r="K71" s="89">
        <f>IFERROR(VLOOKUP(K168,DAY!$A$2:$E$1096,4,0),0)</f>
        <v>0</v>
      </c>
      <c r="L71" s="89">
        <f>IFERROR(VLOOKUP(L168,DAY!$A$2:$E$1096,4,0),0)</f>
        <v>0</v>
      </c>
      <c r="M71" s="89">
        <f>IFERROR(VLOOKUP(M168,DAY!$A$2:$E$1096,4,0),0)</f>
        <v>0</v>
      </c>
      <c r="N71" s="89">
        <f>IFERROR(VLOOKUP(N168,DAY!$A$2:$E$1096,4,0),0)</f>
        <v>0</v>
      </c>
      <c r="O71" s="89">
        <f>IFERROR(VLOOKUP(O168,DAY!$A$2:$E$1096,4,0),0)</f>
        <v>0</v>
      </c>
      <c r="P71" s="89">
        <f>IFERROR(VLOOKUP(P168,DAY!$A$2:$E$1096,4,0),0)</f>
        <v>0</v>
      </c>
      <c r="Q71" s="89">
        <f>IFERROR(VLOOKUP(Q168,DAY!$A$2:$E$1096,4,0),0)</f>
        <v>0</v>
      </c>
      <c r="R71" s="89">
        <f>IFERROR(VLOOKUP(R168,DAY!$A$2:$E$1096,4,0),0)</f>
        <v>0</v>
      </c>
      <c r="S71" s="89">
        <f>IFERROR(VLOOKUP(S168,DAY!$A$2:$E$1096,4,0),0)</f>
        <v>0</v>
      </c>
      <c r="T71" s="89">
        <f>IFERROR(VLOOKUP(T168,DAY!$A$2:$E$1096,4,0),0)</f>
        <v>0</v>
      </c>
      <c r="U71" s="89">
        <f>IFERROR(VLOOKUP(U168,DAY!$A$2:$E$1096,4,0),0)</f>
        <v>0</v>
      </c>
      <c r="V71" s="89">
        <f>IFERROR(VLOOKUP(V168,DAY!$A$2:$E$1096,4,0),0)</f>
        <v>0</v>
      </c>
      <c r="W71" s="89">
        <f>IFERROR(VLOOKUP(W168,DAY!$A$2:$E$1096,4,0),0)</f>
        <v>0</v>
      </c>
      <c r="X71" s="89">
        <f>IFERROR(VLOOKUP(X168,DAY!$A$2:$E$1096,4,0),0)</f>
        <v>0</v>
      </c>
      <c r="Y71" s="89">
        <f>IFERROR(VLOOKUP(Y168,DAY!$A$2:$E$1096,4,0),0)</f>
        <v>0</v>
      </c>
      <c r="Z71" s="89">
        <f>IFERROR(VLOOKUP(Z168,DAY!$A$2:$E$1096,4,0),0)</f>
        <v>0</v>
      </c>
      <c r="AA71" s="89">
        <f>IFERROR(VLOOKUP(AA168,DAY!$A$2:$E$1096,4,0),0)</f>
        <v>0</v>
      </c>
      <c r="AB71" s="89">
        <f>IFERROR(VLOOKUP(AB168,DAY!$A$2:$E$1096,4,0),0)</f>
        <v>0</v>
      </c>
      <c r="AC71" s="89">
        <f>IFERROR(VLOOKUP(AC168,DAY!$A$2:$E$1096,4,0),0)</f>
        <v>0</v>
      </c>
      <c r="AD71" s="89">
        <f>IFERROR(VLOOKUP(AD168,DAY!$A$2:$E$1096,4,0),0)</f>
        <v>0</v>
      </c>
      <c r="AE71" s="193"/>
      <c r="AF71" s="195"/>
      <c r="AG71" s="211"/>
      <c r="AH71" s="193"/>
      <c r="AI71" s="198"/>
      <c r="AJ71" s="211"/>
      <c r="AM71" s="33"/>
      <c r="AN71" s="33"/>
      <c r="AQ71" s="37">
        <f>IFERROR(VLOOKUP(AQ169,DAY!$A$2:$E$744,3,0),0)</f>
        <v>0</v>
      </c>
    </row>
    <row r="72" spans="1:43" ht="89.25" customHeight="1" outlineLevel="1" x14ac:dyDescent="0.4">
      <c r="A72" s="193"/>
      <c r="B72" s="39" t="s">
        <v>3</v>
      </c>
      <c r="C72" s="90">
        <f>IFERROR(VLOOKUP(C168,DAY!$A$2:$E$1096,5,0),0)</f>
        <v>0</v>
      </c>
      <c r="D72" s="90">
        <f>IFERROR(VLOOKUP(D168,DAY!$A$2:$E$1096,5,0),0)</f>
        <v>0</v>
      </c>
      <c r="E72" s="90">
        <f>IFERROR(VLOOKUP(E168,DAY!$A$2:$E$1096,5,0),0)</f>
        <v>0</v>
      </c>
      <c r="F72" s="90">
        <f>IFERROR(VLOOKUP(F168,DAY!$A$2:$E$1096,5,0),0)</f>
        <v>0</v>
      </c>
      <c r="G72" s="90">
        <f>IFERROR(VLOOKUP(G168,DAY!$A$2:$E$1096,5,0),0)</f>
        <v>0</v>
      </c>
      <c r="H72" s="90">
        <f>IFERROR(VLOOKUP(H168,DAY!$A$2:$E$1096,5,0),0)</f>
        <v>0</v>
      </c>
      <c r="I72" s="90">
        <f>IFERROR(VLOOKUP(I168,DAY!$A$2:$E$1096,5,0),0)</f>
        <v>0</v>
      </c>
      <c r="J72" s="90">
        <f>IFERROR(VLOOKUP(J168,DAY!$A$2:$E$1096,5,0),0)</f>
        <v>0</v>
      </c>
      <c r="K72" s="90">
        <f>IFERROR(VLOOKUP(K168,DAY!$A$2:$E$1096,5,0),0)</f>
        <v>0</v>
      </c>
      <c r="L72" s="90">
        <f>IFERROR(VLOOKUP(L168,DAY!$A$2:$E$1096,5,0),0)</f>
        <v>0</v>
      </c>
      <c r="M72" s="90">
        <f>IFERROR(VLOOKUP(M168,DAY!$A$2:$E$1096,5,0),0)</f>
        <v>0</v>
      </c>
      <c r="N72" s="90">
        <f>IFERROR(VLOOKUP(N168,DAY!$A$2:$E$1096,5,0),0)</f>
        <v>0</v>
      </c>
      <c r="O72" s="90">
        <f>IFERROR(VLOOKUP(O168,DAY!$A$2:$E$1096,5,0),0)</f>
        <v>0</v>
      </c>
      <c r="P72" s="90">
        <f>IFERROR(VLOOKUP(P168,DAY!$A$2:$E$1096,5,0),0)</f>
        <v>0</v>
      </c>
      <c r="Q72" s="90">
        <f>IFERROR(VLOOKUP(Q168,DAY!$A$2:$E$1096,5,0),0)</f>
        <v>0</v>
      </c>
      <c r="R72" s="90">
        <f>IFERROR(VLOOKUP(R168,DAY!$A$2:$E$1096,5,0),0)</f>
        <v>0</v>
      </c>
      <c r="S72" s="90">
        <f>IFERROR(VLOOKUP(S168,DAY!$A$2:$E$1096,5,0),0)</f>
        <v>0</v>
      </c>
      <c r="T72" s="90">
        <f>IFERROR(VLOOKUP(T168,DAY!$A$2:$E$1096,5,0),0)</f>
        <v>0</v>
      </c>
      <c r="U72" s="90">
        <f>IFERROR(VLOOKUP(U168,DAY!$A$2:$E$1096,5,0),0)</f>
        <v>0</v>
      </c>
      <c r="V72" s="90">
        <f>IFERROR(VLOOKUP(V168,DAY!$A$2:$E$1096,5,0),0)</f>
        <v>0</v>
      </c>
      <c r="W72" s="90">
        <f>IFERROR(VLOOKUP(W168,DAY!$A$2:$E$1096,5,0),0)</f>
        <v>0</v>
      </c>
      <c r="X72" s="90">
        <f>IFERROR(VLOOKUP(X168,DAY!$A$2:$E$1096,5,0),0)</f>
        <v>0</v>
      </c>
      <c r="Y72" s="90">
        <f>IFERROR(VLOOKUP(Y168,DAY!$A$2:$E$1096,5,0),0)</f>
        <v>0</v>
      </c>
      <c r="Z72" s="90">
        <f>IFERROR(VLOOKUP(Z168,DAY!$A$2:$E$1096,5,0),0)</f>
        <v>0</v>
      </c>
      <c r="AA72" s="90">
        <f>IFERROR(VLOOKUP(AA168,DAY!$A$2:$E$1096,5,0),0)</f>
        <v>0</v>
      </c>
      <c r="AB72" s="90">
        <f>IFERROR(VLOOKUP(AB168,DAY!$A$2:$E$1096,5,0),0)</f>
        <v>0</v>
      </c>
      <c r="AC72" s="90">
        <f>IFERROR(VLOOKUP(AC168,DAY!$A$2:$E$1096,5,0),0)</f>
        <v>0</v>
      </c>
      <c r="AD72" s="90">
        <f>IFERROR(VLOOKUP(AD168,DAY!$A$2:$E$1096,5,0),0)</f>
        <v>0</v>
      </c>
      <c r="AE72" s="193"/>
      <c r="AF72" s="195"/>
      <c r="AG72" s="212"/>
      <c r="AH72" s="193"/>
      <c r="AI72" s="198"/>
      <c r="AJ72" s="212"/>
      <c r="AM72" s="41"/>
      <c r="AN72" s="41"/>
      <c r="AQ72" s="37">
        <f>IFERROR(VLOOKUP(AQ169,DAY!$A$2:$E$744,4,0),0)</f>
        <v>0</v>
      </c>
    </row>
    <row r="73" spans="1:43" ht="27.75" customHeight="1" outlineLevel="1" x14ac:dyDescent="0.4">
      <c r="A73" s="193"/>
      <c r="B73" s="37" t="s">
        <v>4</v>
      </c>
      <c r="C73" s="84" t="s">
        <v>87</v>
      </c>
      <c r="D73" s="84" t="s">
        <v>87</v>
      </c>
      <c r="E73" s="84" t="s">
        <v>87</v>
      </c>
      <c r="F73" s="84" t="s">
        <v>87</v>
      </c>
      <c r="G73" s="84" t="s">
        <v>87</v>
      </c>
      <c r="H73" s="84" t="s">
        <v>19</v>
      </c>
      <c r="I73" s="84" t="s">
        <v>19</v>
      </c>
      <c r="J73" s="84" t="s">
        <v>19</v>
      </c>
      <c r="K73" s="84" t="s">
        <v>87</v>
      </c>
      <c r="L73" s="84" t="s">
        <v>99</v>
      </c>
      <c r="M73" s="84" t="s">
        <v>99</v>
      </c>
      <c r="N73" s="84" t="s">
        <v>99</v>
      </c>
      <c r="O73" s="84" t="s">
        <v>19</v>
      </c>
      <c r="P73" s="84" t="s">
        <v>19</v>
      </c>
      <c r="Q73" s="84" t="s">
        <v>87</v>
      </c>
      <c r="R73" s="84" t="s">
        <v>87</v>
      </c>
      <c r="S73" s="84" t="s">
        <v>87</v>
      </c>
      <c r="T73" s="84" t="s">
        <v>87</v>
      </c>
      <c r="U73" s="84" t="s">
        <v>87</v>
      </c>
      <c r="V73" s="84" t="s">
        <v>19</v>
      </c>
      <c r="W73" s="84" t="s">
        <v>19</v>
      </c>
      <c r="X73" s="84" t="s">
        <v>87</v>
      </c>
      <c r="Y73" s="84" t="s">
        <v>87</v>
      </c>
      <c r="Z73" s="84" t="s">
        <v>87</v>
      </c>
      <c r="AA73" s="84" t="s">
        <v>87</v>
      </c>
      <c r="AB73" s="84"/>
      <c r="AC73" s="84"/>
      <c r="AD73" s="84"/>
      <c r="AE73" s="44">
        <f>IF(COUNT(C73:AD73)=0,+(COUNTIF(C73:AD73,"作業"))+(COUNTIF(C73:AD73,"休日")),"")</f>
        <v>22</v>
      </c>
      <c r="AF73" s="98">
        <f>IF(+COUNT(C73:AD73)=0,(COUNTIF(C73:AD73,"休日")),"")</f>
        <v>7</v>
      </c>
      <c r="AG73" s="213" t="str">
        <f>IFERROR(IF(AND(AE73&lt;=6,AE73&gt;=1),$F$149,IF(AM74&gt;0.284,$F$147,$F$148)),0)</f>
        <v>クリア</v>
      </c>
      <c r="AH73" s="44">
        <f>IF(COUNT(C74:AD74)=0,+(COUNTIF(C74:AD74,"作業"))+(COUNTIF(C74:AD74,"休日")),"")</f>
        <v>22</v>
      </c>
      <c r="AI73" s="61">
        <f>IF(COUNT(C74:AD74)=0,(COUNTIF(C74:AD74,"休日")),"")</f>
        <v>7</v>
      </c>
      <c r="AJ73" s="213" t="str">
        <f>IFERROR(IF(AND(AH73&lt;=6,AH73&gt;=1),$F$149,IF(AN74&gt;0.284,$F$145,$F$146)),0)</f>
        <v>達成</v>
      </c>
      <c r="AL73" s="40"/>
      <c r="AM73" s="33"/>
      <c r="AN73" s="33"/>
      <c r="AQ73" s="39">
        <f>IFERROR(VLOOKUP(AQ169,DAY!$A$2:$E$744,5,0),0)</f>
        <v>0</v>
      </c>
    </row>
    <row r="74" spans="1:43" ht="27.75" customHeight="1" outlineLevel="1" thickBot="1" x14ac:dyDescent="0.45">
      <c r="A74" s="222"/>
      <c r="B74" s="27" t="s">
        <v>5</v>
      </c>
      <c r="C74" s="85" t="s">
        <v>87</v>
      </c>
      <c r="D74" s="85" t="s">
        <v>87</v>
      </c>
      <c r="E74" s="85" t="s">
        <v>87</v>
      </c>
      <c r="F74" s="85" t="s">
        <v>87</v>
      </c>
      <c r="G74" s="85" t="s">
        <v>87</v>
      </c>
      <c r="H74" s="85" t="s">
        <v>19</v>
      </c>
      <c r="I74" s="85" t="s">
        <v>19</v>
      </c>
      <c r="J74" s="85" t="s">
        <v>19</v>
      </c>
      <c r="K74" s="85" t="s">
        <v>87</v>
      </c>
      <c r="L74" s="85" t="s">
        <v>99</v>
      </c>
      <c r="M74" s="85" t="s">
        <v>99</v>
      </c>
      <c r="N74" s="85" t="s">
        <v>99</v>
      </c>
      <c r="O74" s="85" t="s">
        <v>19</v>
      </c>
      <c r="P74" s="85" t="s">
        <v>19</v>
      </c>
      <c r="Q74" s="85" t="s">
        <v>87</v>
      </c>
      <c r="R74" s="85" t="s">
        <v>87</v>
      </c>
      <c r="S74" s="85" t="s">
        <v>87</v>
      </c>
      <c r="T74" s="85" t="s">
        <v>87</v>
      </c>
      <c r="U74" s="85" t="s">
        <v>87</v>
      </c>
      <c r="V74" s="85" t="s">
        <v>19</v>
      </c>
      <c r="W74" s="85" t="s">
        <v>19</v>
      </c>
      <c r="X74" s="85" t="s">
        <v>87</v>
      </c>
      <c r="Y74" s="85" t="s">
        <v>87</v>
      </c>
      <c r="Z74" s="85" t="s">
        <v>87</v>
      </c>
      <c r="AA74" s="85" t="s">
        <v>87</v>
      </c>
      <c r="AB74" s="85"/>
      <c r="AC74" s="85"/>
      <c r="AD74" s="85"/>
      <c r="AE74" s="189">
        <f>IFERROR(AM74,0)</f>
        <v>0.318</v>
      </c>
      <c r="AF74" s="190"/>
      <c r="AG74" s="214"/>
      <c r="AH74" s="189">
        <f>IFERROR(AN74,0)</f>
        <v>0.318</v>
      </c>
      <c r="AI74" s="191"/>
      <c r="AJ74" s="214"/>
      <c r="AM74" s="46">
        <f>ROUND(AF73/AE73,3)</f>
        <v>0.318</v>
      </c>
      <c r="AN74" s="47">
        <f>ROUND(AI73/AH73,3)</f>
        <v>0.318</v>
      </c>
      <c r="AQ74" s="43">
        <f>IFERROR(VLOOKUP(AQ169,DAY!$A$2:$E$744,6,0),0)</f>
        <v>0</v>
      </c>
    </row>
    <row r="75" spans="1:43" ht="27.75" customHeight="1" outlineLevel="1" thickBot="1" x14ac:dyDescent="0.45">
      <c r="A75" s="196" t="s">
        <v>72</v>
      </c>
      <c r="B75" s="48" t="s">
        <v>0</v>
      </c>
      <c r="C75" s="91">
        <f>IFERROR(VLOOKUP(C169,DAY!$A$2:$E$1096,2,0),0)</f>
        <v>0</v>
      </c>
      <c r="D75" s="91">
        <f>IFERROR(VLOOKUP(D169,DAY!$A$2:$E$744,2,0),0)</f>
        <v>0</v>
      </c>
      <c r="E75" s="91">
        <f>IFERROR(VLOOKUP(E169,DAY!$A$2:$E$744,2,0),0)</f>
        <v>0</v>
      </c>
      <c r="F75" s="91">
        <f>IFERROR(VLOOKUP(F169,DAY!$A$2:$E$744,2,0),0)</f>
        <v>0</v>
      </c>
      <c r="G75" s="91">
        <f>IFERROR(VLOOKUP(G169,DAY!$A$2:$E$744,2,0),0)</f>
        <v>0</v>
      </c>
      <c r="H75" s="91">
        <f>IFERROR(VLOOKUP(H169,DAY!$A$2:$E$744,2,0),0)</f>
        <v>0</v>
      </c>
      <c r="I75" s="91">
        <f>IFERROR(VLOOKUP(I169,DAY!$A$2:$E$744,2,0),0)</f>
        <v>0</v>
      </c>
      <c r="J75" s="91">
        <f>IFERROR(VLOOKUP(J169,DAY!$A$2:$E$744,2,0),0)</f>
        <v>0</v>
      </c>
      <c r="K75" s="91">
        <f>IFERROR(VLOOKUP(K169,DAY!$A$2:$E$744,2,0),0)</f>
        <v>0</v>
      </c>
      <c r="L75" s="91">
        <f>IFERROR(VLOOKUP(L169,DAY!$A$2:$E$744,2,0),0)</f>
        <v>0</v>
      </c>
      <c r="M75" s="91">
        <f>IFERROR(VLOOKUP(M169,DAY!$A$2:$E$744,2,0),0)</f>
        <v>0</v>
      </c>
      <c r="N75" s="91">
        <f>IFERROR(VLOOKUP(N169,DAY!$A$2:$E$744,2,0),0)</f>
        <v>0</v>
      </c>
      <c r="O75" s="91">
        <f>IFERROR(VLOOKUP(O169,DAY!$A$2:$E$744,2,0),0)</f>
        <v>0</v>
      </c>
      <c r="P75" s="91">
        <f>IFERROR(VLOOKUP(P169,DAY!$A$2:$E$744,2,0),0)</f>
        <v>0</v>
      </c>
      <c r="Q75" s="91">
        <f>IFERROR(VLOOKUP(Q169,DAY!$A$2:$E$744,2,0),0)</f>
        <v>0</v>
      </c>
      <c r="R75" s="91">
        <f>IFERROR(VLOOKUP(R169,DAY!$A$2:$E$744,2,0),0)</f>
        <v>0</v>
      </c>
      <c r="S75" s="91">
        <f>IFERROR(VLOOKUP(S169,DAY!$A$2:$E$744,2,0),0)</f>
        <v>0</v>
      </c>
      <c r="T75" s="91">
        <f>IFERROR(VLOOKUP(T169,DAY!$A$2:$E$744,2,0),0)</f>
        <v>0</v>
      </c>
      <c r="U75" s="91">
        <f>IFERROR(VLOOKUP(U169,DAY!$A$2:$E$744,2,0),0)</f>
        <v>0</v>
      </c>
      <c r="V75" s="91">
        <f>IFERROR(VLOOKUP(V169,DAY!$A$2:$E$744,2,0),0)</f>
        <v>0</v>
      </c>
      <c r="W75" s="91">
        <f>IFERROR(VLOOKUP(W169,DAY!$A$2:$E$744,2,0),0)</f>
        <v>0</v>
      </c>
      <c r="X75" s="91">
        <f>IFERROR(VLOOKUP(X169,DAY!$A$2:$E$744,2,0),0)</f>
        <v>0</v>
      </c>
      <c r="Y75" s="91">
        <f>IFERROR(VLOOKUP(Y169,DAY!$A$2:$E$744,2,0),0)</f>
        <v>0</v>
      </c>
      <c r="Z75" s="91">
        <f>IFERROR(VLOOKUP(Z169,DAY!$A$2:$E$744,2,0),0)</f>
        <v>0</v>
      </c>
      <c r="AA75" s="91">
        <f>IFERROR(VLOOKUP(AA169,DAY!$A$2:$E$744,2,0),0)</f>
        <v>0</v>
      </c>
      <c r="AB75" s="91">
        <f>IFERROR(VLOOKUP(AB169,DAY!$A$2:$E$744,2,0),0)</f>
        <v>0</v>
      </c>
      <c r="AC75" s="91">
        <f>IFERROR(VLOOKUP(AC169,DAY!$A$2:$E$744,2,0),0)</f>
        <v>0</v>
      </c>
      <c r="AD75" s="91">
        <f>IFERROR(VLOOKUP(AD169,DAY!$A$2:$E$744,2,0),0)</f>
        <v>0</v>
      </c>
      <c r="AE75" s="192" t="s">
        <v>11</v>
      </c>
      <c r="AF75" s="194" t="s">
        <v>12</v>
      </c>
      <c r="AG75" s="211" t="s">
        <v>84</v>
      </c>
      <c r="AH75" s="196" t="s">
        <v>11</v>
      </c>
      <c r="AI75" s="197" t="s">
        <v>13</v>
      </c>
      <c r="AJ75" s="211" t="s">
        <v>84</v>
      </c>
      <c r="AK75" s="40"/>
      <c r="AM75" s="33"/>
      <c r="AN75" s="33"/>
      <c r="AQ75" s="45">
        <f>IFERROR(VLOOKUP(AQ169,DAY!$A$2:$E$744,7,0),0)</f>
        <v>0</v>
      </c>
    </row>
    <row r="76" spans="1:43" ht="27.75" customHeight="1" outlineLevel="1" x14ac:dyDescent="0.4">
      <c r="A76" s="193"/>
      <c r="B76" s="35" t="s">
        <v>1</v>
      </c>
      <c r="C76" s="87">
        <f>IFERROR(VLOOKUP(C169,DAY!$A$2:$E$1096,3,0),0)</f>
        <v>0</v>
      </c>
      <c r="D76" s="87">
        <f>IFERROR(VLOOKUP(D169,DAY!$A$2:$E$744,3,0),0)</f>
        <v>0</v>
      </c>
      <c r="E76" s="87">
        <f>IFERROR(VLOOKUP(E169,DAY!$A$2:$E$744,3,0),0)</f>
        <v>0</v>
      </c>
      <c r="F76" s="87">
        <f>IFERROR(VLOOKUP(F169,DAY!$A$2:$E$744,3,0),0)</f>
        <v>0</v>
      </c>
      <c r="G76" s="87">
        <f>IFERROR(VLOOKUP(G169,DAY!$A$2:$E$744,3,0),0)</f>
        <v>0</v>
      </c>
      <c r="H76" s="87">
        <f>IFERROR(VLOOKUP(H169,DAY!$A$2:$E$744,3,0),0)</f>
        <v>0</v>
      </c>
      <c r="I76" s="87">
        <f>IFERROR(VLOOKUP(I169,DAY!$A$2:$E$744,3,0),0)</f>
        <v>0</v>
      </c>
      <c r="J76" s="87">
        <f>IFERROR(VLOOKUP(J169,DAY!$A$2:$E$744,3,0),0)</f>
        <v>0</v>
      </c>
      <c r="K76" s="87">
        <f>IFERROR(VLOOKUP(K169,DAY!$A$2:$E$744,3,0),0)</f>
        <v>0</v>
      </c>
      <c r="L76" s="87">
        <f>IFERROR(VLOOKUP(L169,DAY!$A$2:$E$744,3,0),0)</f>
        <v>0</v>
      </c>
      <c r="M76" s="87">
        <f>IFERROR(VLOOKUP(M169,DAY!$A$2:$E$744,3,0),0)</f>
        <v>0</v>
      </c>
      <c r="N76" s="87">
        <f>IFERROR(VLOOKUP(N169,DAY!$A$2:$E$744,3,0),0)</f>
        <v>0</v>
      </c>
      <c r="O76" s="87">
        <f>IFERROR(VLOOKUP(O169,DAY!$A$2:$E$744,3,0),0)</f>
        <v>0</v>
      </c>
      <c r="P76" s="87">
        <f>IFERROR(VLOOKUP(P169,DAY!$A$2:$E$744,3,0),0)</f>
        <v>0</v>
      </c>
      <c r="Q76" s="87">
        <f>IFERROR(VLOOKUP(Q169,DAY!$A$2:$E$744,3,0),0)</f>
        <v>0</v>
      </c>
      <c r="R76" s="87">
        <f>IFERROR(VLOOKUP(R169,DAY!$A$2:$E$744,3,0),0)</f>
        <v>0</v>
      </c>
      <c r="S76" s="87">
        <f>IFERROR(VLOOKUP(S169,DAY!$A$2:$E$744,3,0),0)</f>
        <v>0</v>
      </c>
      <c r="T76" s="87">
        <f>IFERROR(VLOOKUP(T169,DAY!$A$2:$E$744,3,0),0)</f>
        <v>0</v>
      </c>
      <c r="U76" s="87">
        <f>IFERROR(VLOOKUP(U169,DAY!$A$2:$E$744,3,0),0)</f>
        <v>0</v>
      </c>
      <c r="V76" s="87">
        <f>IFERROR(VLOOKUP(V169,DAY!$A$2:$E$744,3,0),0)</f>
        <v>0</v>
      </c>
      <c r="W76" s="87">
        <f>IFERROR(VLOOKUP(W169,DAY!$A$2:$E$744,3,0),0)</f>
        <v>0</v>
      </c>
      <c r="X76" s="87">
        <f>IFERROR(VLOOKUP(X169,DAY!$A$2:$E$744,3,0),0)</f>
        <v>0</v>
      </c>
      <c r="Y76" s="87">
        <f>IFERROR(VLOOKUP(Y169,DAY!$A$2:$E$744,3,0),0)</f>
        <v>0</v>
      </c>
      <c r="Z76" s="87">
        <f>IFERROR(VLOOKUP(Z169,DAY!$A$2:$E$744,3,0),0)</f>
        <v>0</v>
      </c>
      <c r="AA76" s="87">
        <f>IFERROR(VLOOKUP(AA169,DAY!$A$2:$E$744,3,0),0)</f>
        <v>0</v>
      </c>
      <c r="AB76" s="87">
        <f>IFERROR(VLOOKUP(AB169,DAY!$A$2:$E$744,3,0),0)</f>
        <v>0</v>
      </c>
      <c r="AC76" s="87">
        <f>IFERROR(VLOOKUP(AC169,DAY!$A$2:$E$744,3,0),0)</f>
        <v>0</v>
      </c>
      <c r="AD76" s="88">
        <f>IFERROR(VLOOKUP(AD169,DAY!$A$2:$E$744,3,0),0)</f>
        <v>0</v>
      </c>
      <c r="AE76" s="193"/>
      <c r="AF76" s="195"/>
      <c r="AG76" s="211"/>
      <c r="AH76" s="193"/>
      <c r="AI76" s="198"/>
      <c r="AJ76" s="211"/>
      <c r="AM76" s="33"/>
      <c r="AN76" s="33"/>
      <c r="AQ76" s="38">
        <f>IFERROR(VLOOKUP(AQ170,DAY!$A$2:$E$744,2,0),0)</f>
        <v>0</v>
      </c>
    </row>
    <row r="77" spans="1:43" ht="27.75" customHeight="1" outlineLevel="1" x14ac:dyDescent="0.4">
      <c r="A77" s="193"/>
      <c r="B77" s="38" t="s">
        <v>2</v>
      </c>
      <c r="C77" s="89">
        <f>IFERROR(VLOOKUP(C169,DAY!$A$2:$E$1096,4,0),0)</f>
        <v>0</v>
      </c>
      <c r="D77" s="89">
        <f>IFERROR(VLOOKUP(D169,DAY!$A$2:$E$1096,4,0),0)</f>
        <v>0</v>
      </c>
      <c r="E77" s="89">
        <f>IFERROR(VLOOKUP(E169,DAY!$A$2:$E$1096,4,0),0)</f>
        <v>0</v>
      </c>
      <c r="F77" s="89">
        <f>IFERROR(VLOOKUP(F169,DAY!$A$2:$E$1096,4,0),0)</f>
        <v>0</v>
      </c>
      <c r="G77" s="89">
        <f>IFERROR(VLOOKUP(G169,DAY!$A$2:$E$1096,4,0),0)</f>
        <v>0</v>
      </c>
      <c r="H77" s="89">
        <f>IFERROR(VLOOKUP(H169,DAY!$A$2:$E$1096,4,0),0)</f>
        <v>0</v>
      </c>
      <c r="I77" s="89">
        <f>IFERROR(VLOOKUP(I169,DAY!$A$2:$E$1096,4,0),0)</f>
        <v>0</v>
      </c>
      <c r="J77" s="89">
        <f>IFERROR(VLOOKUP(J169,DAY!$A$2:$E$1096,4,0),0)</f>
        <v>0</v>
      </c>
      <c r="K77" s="89">
        <f>IFERROR(VLOOKUP(K169,DAY!$A$2:$E$1096,4,0),0)</f>
        <v>0</v>
      </c>
      <c r="L77" s="89">
        <f>IFERROR(VLOOKUP(L169,DAY!$A$2:$E$1096,4,0),0)</f>
        <v>0</v>
      </c>
      <c r="M77" s="89">
        <f>IFERROR(VLOOKUP(M169,DAY!$A$2:$E$1096,4,0),0)</f>
        <v>0</v>
      </c>
      <c r="N77" s="89">
        <f>IFERROR(VLOOKUP(N169,DAY!$A$2:$E$1096,4,0),0)</f>
        <v>0</v>
      </c>
      <c r="O77" s="89">
        <f>IFERROR(VLOOKUP(O169,DAY!$A$2:$E$1096,4,0),0)</f>
        <v>0</v>
      </c>
      <c r="P77" s="89">
        <f>IFERROR(VLOOKUP(P169,DAY!$A$2:$E$1096,4,0),0)</f>
        <v>0</v>
      </c>
      <c r="Q77" s="89">
        <f>IFERROR(VLOOKUP(Q169,DAY!$A$2:$E$1096,4,0),0)</f>
        <v>0</v>
      </c>
      <c r="R77" s="89">
        <f>IFERROR(VLOOKUP(R169,DAY!$A$2:$E$1096,4,0),0)</f>
        <v>0</v>
      </c>
      <c r="S77" s="89">
        <f>IFERROR(VLOOKUP(S169,DAY!$A$2:$E$1096,4,0),0)</f>
        <v>0</v>
      </c>
      <c r="T77" s="89">
        <f>IFERROR(VLOOKUP(T169,DAY!$A$2:$E$1096,4,0),0)</f>
        <v>0</v>
      </c>
      <c r="U77" s="89">
        <f>IFERROR(VLOOKUP(U169,DAY!$A$2:$E$1096,4,0),0)</f>
        <v>0</v>
      </c>
      <c r="V77" s="89">
        <f>IFERROR(VLOOKUP(V169,DAY!$A$2:$E$1096,4,0),0)</f>
        <v>0</v>
      </c>
      <c r="W77" s="89">
        <f>IFERROR(VLOOKUP(W169,DAY!$A$2:$E$1096,4,0),0)</f>
        <v>0</v>
      </c>
      <c r="X77" s="89">
        <f>IFERROR(VLOOKUP(X169,DAY!$A$2:$E$1096,4,0),0)</f>
        <v>0</v>
      </c>
      <c r="Y77" s="89">
        <f>IFERROR(VLOOKUP(Y169,DAY!$A$2:$E$1096,4,0),0)</f>
        <v>0</v>
      </c>
      <c r="Z77" s="89">
        <f>IFERROR(VLOOKUP(Z169,DAY!$A$2:$E$1096,4,0),0)</f>
        <v>0</v>
      </c>
      <c r="AA77" s="89">
        <f>IFERROR(VLOOKUP(AA169,DAY!$A$2:$E$1096,4,0),0)</f>
        <v>0</v>
      </c>
      <c r="AB77" s="89">
        <f>IFERROR(VLOOKUP(AB169,DAY!$A$2:$E$1096,4,0),0)</f>
        <v>0</v>
      </c>
      <c r="AC77" s="89">
        <f>IFERROR(VLOOKUP(AC169,DAY!$A$2:$E$1096,4,0),0)</f>
        <v>0</v>
      </c>
      <c r="AD77" s="89">
        <f>IFERROR(VLOOKUP(AD169,DAY!$A$2:$E$1096,4,0),0)</f>
        <v>0</v>
      </c>
      <c r="AE77" s="193"/>
      <c r="AF77" s="195"/>
      <c r="AG77" s="211"/>
      <c r="AH77" s="193"/>
      <c r="AI77" s="198"/>
      <c r="AJ77" s="211"/>
      <c r="AM77" s="33"/>
      <c r="AN77" s="33"/>
      <c r="AQ77" s="37">
        <f>IFERROR(VLOOKUP(AQ170,DAY!$A$2:$E$744,3,0),0)</f>
        <v>0</v>
      </c>
    </row>
    <row r="78" spans="1:43" ht="89.25" customHeight="1" outlineLevel="1" x14ac:dyDescent="0.4">
      <c r="A78" s="193"/>
      <c r="B78" s="39" t="s">
        <v>3</v>
      </c>
      <c r="C78" s="90">
        <f>IFERROR(VLOOKUP(C169,DAY!$A$2:$E$1096,5,0),0)</f>
        <v>0</v>
      </c>
      <c r="D78" s="90">
        <f>IFERROR(VLOOKUP(D169,DAY!$A$2:$E$1096,5,0),0)</f>
        <v>0</v>
      </c>
      <c r="E78" s="90">
        <f>IFERROR(VLOOKUP(E169,DAY!$A$2:$E$1096,5,0),0)</f>
        <v>0</v>
      </c>
      <c r="F78" s="90">
        <f>IFERROR(VLOOKUP(F169,DAY!$A$2:$E$1096,5,0),0)</f>
        <v>0</v>
      </c>
      <c r="G78" s="90">
        <f>IFERROR(VLOOKUP(G169,DAY!$A$2:$E$1096,5,0),0)</f>
        <v>0</v>
      </c>
      <c r="H78" s="90">
        <f>IFERROR(VLOOKUP(H169,DAY!$A$2:$E$1096,5,0),0)</f>
        <v>0</v>
      </c>
      <c r="I78" s="90">
        <f>IFERROR(VLOOKUP(I169,DAY!$A$2:$E$1096,5,0),0)</f>
        <v>0</v>
      </c>
      <c r="J78" s="90">
        <f>IFERROR(VLOOKUP(J169,DAY!$A$2:$E$1096,5,0),0)</f>
        <v>0</v>
      </c>
      <c r="K78" s="90">
        <f>IFERROR(VLOOKUP(K169,DAY!$A$2:$E$1096,5,0),0)</f>
        <v>0</v>
      </c>
      <c r="L78" s="90">
        <f>IFERROR(VLOOKUP(L169,DAY!$A$2:$E$1096,5,0),0)</f>
        <v>0</v>
      </c>
      <c r="M78" s="90">
        <f>IFERROR(VLOOKUP(M169,DAY!$A$2:$E$1096,5,0),0)</f>
        <v>0</v>
      </c>
      <c r="N78" s="90">
        <f>IFERROR(VLOOKUP(N169,DAY!$A$2:$E$1096,5,0),0)</f>
        <v>0</v>
      </c>
      <c r="O78" s="90">
        <f>IFERROR(VLOOKUP(O169,DAY!$A$2:$E$1096,5,0),0)</f>
        <v>0</v>
      </c>
      <c r="P78" s="90">
        <f>IFERROR(VLOOKUP(P169,DAY!$A$2:$E$1096,5,0),0)</f>
        <v>0</v>
      </c>
      <c r="Q78" s="90">
        <f>IFERROR(VLOOKUP(Q169,DAY!$A$2:$E$1096,5,0),0)</f>
        <v>0</v>
      </c>
      <c r="R78" s="90">
        <f>IFERROR(VLOOKUP(R169,DAY!$A$2:$E$1096,5,0),0)</f>
        <v>0</v>
      </c>
      <c r="S78" s="90">
        <f>IFERROR(VLOOKUP(S169,DAY!$A$2:$E$1096,5,0),0)</f>
        <v>0</v>
      </c>
      <c r="T78" s="90">
        <f>IFERROR(VLOOKUP(T169,DAY!$A$2:$E$1096,5,0),0)</f>
        <v>0</v>
      </c>
      <c r="U78" s="90">
        <f>IFERROR(VLOOKUP(U169,DAY!$A$2:$E$1096,5,0),0)</f>
        <v>0</v>
      </c>
      <c r="V78" s="90">
        <f>IFERROR(VLOOKUP(V169,DAY!$A$2:$E$1096,5,0),0)</f>
        <v>0</v>
      </c>
      <c r="W78" s="90">
        <f>IFERROR(VLOOKUP(W169,DAY!$A$2:$E$1096,5,0),0)</f>
        <v>0</v>
      </c>
      <c r="X78" s="90">
        <f>IFERROR(VLOOKUP(X169,DAY!$A$2:$E$1096,5,0),0)</f>
        <v>0</v>
      </c>
      <c r="Y78" s="90">
        <f>IFERROR(VLOOKUP(Y169,DAY!$A$2:$E$1096,5,0),0)</f>
        <v>0</v>
      </c>
      <c r="Z78" s="90">
        <f>IFERROR(VLOOKUP(Z169,DAY!$A$2:$E$1096,5,0),0)</f>
        <v>0</v>
      </c>
      <c r="AA78" s="90">
        <f>IFERROR(VLOOKUP(AA169,DAY!$A$2:$E$1096,5,0),0)</f>
        <v>0</v>
      </c>
      <c r="AB78" s="90">
        <f>IFERROR(VLOOKUP(AB169,DAY!$A$2:$E$1096,5,0),0)</f>
        <v>0</v>
      </c>
      <c r="AC78" s="90">
        <f>IFERROR(VLOOKUP(AC169,DAY!$A$2:$E$1096,5,0),0)</f>
        <v>0</v>
      </c>
      <c r="AD78" s="90">
        <f>IFERROR(VLOOKUP(AD169,DAY!$A$2:$E$1096,5,0),0)</f>
        <v>0</v>
      </c>
      <c r="AE78" s="193"/>
      <c r="AF78" s="195"/>
      <c r="AG78" s="212"/>
      <c r="AH78" s="193"/>
      <c r="AI78" s="198"/>
      <c r="AJ78" s="212"/>
      <c r="AM78" s="41"/>
      <c r="AN78" s="41"/>
      <c r="AQ78" s="37">
        <f>IFERROR(VLOOKUP(AQ170,DAY!$A$2:$E$744,4,0),0)</f>
        <v>0</v>
      </c>
    </row>
    <row r="79" spans="1:43" ht="27.75" customHeight="1" outlineLevel="1" x14ac:dyDescent="0.4">
      <c r="A79" s="193"/>
      <c r="B79" s="37" t="s">
        <v>4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44">
        <f>IF(COUNT(C79:AD79)=0,+(COUNTIF(C79:AD79,"作業"))+(COUNTIF(C79:AD79,"休日")),"")</f>
        <v>0</v>
      </c>
      <c r="AF79" s="98">
        <f>IF(+COUNT(C79:AD79)=0,(COUNTIF(C79:AD79,"休日")),"")</f>
        <v>0</v>
      </c>
      <c r="AG79" s="213">
        <f>IFERROR(IF(AND(AE79&lt;=6,AE79&gt;=1),$F$149,IF(AM80&gt;0.284,$F$147,$F$148)),0)</f>
        <v>0</v>
      </c>
      <c r="AH79" s="44">
        <f>IF(COUNT(C80:AD80)=0,+(COUNTIF(C80:AD80,"作業"))+(COUNTIF(C80:AD80,"休日")),"")</f>
        <v>0</v>
      </c>
      <c r="AI79" s="61">
        <f>IF(COUNT(C80:AD80)=0,(COUNTIF(C80:AD80,"休日")),"")</f>
        <v>0</v>
      </c>
      <c r="AJ79" s="213">
        <f>IFERROR(IF(AND(AH79&lt;=6,AH79&gt;=1),$F$149,IF(AN80&gt;0.284,$F$145,$F$146)),0)</f>
        <v>0</v>
      </c>
      <c r="AL79" s="40"/>
      <c r="AM79" s="33"/>
      <c r="AN79" s="33"/>
      <c r="AQ79" s="39">
        <f>IFERROR(VLOOKUP(AQ170,DAY!$A$2:$E$744,5,0),0)</f>
        <v>0</v>
      </c>
    </row>
    <row r="80" spans="1:43" ht="27.75" customHeight="1" outlineLevel="1" thickBot="1" x14ac:dyDescent="0.45">
      <c r="A80" s="222"/>
      <c r="B80" s="49" t="s">
        <v>5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189">
        <f>IFERROR(AM80,0)</f>
        <v>0</v>
      </c>
      <c r="AF80" s="190"/>
      <c r="AG80" s="214"/>
      <c r="AH80" s="189">
        <f>IFERROR(AN80,0)</f>
        <v>0</v>
      </c>
      <c r="AI80" s="191"/>
      <c r="AJ80" s="214"/>
      <c r="AM80" s="46" t="e">
        <f>ROUND(AF79/AE79,3)</f>
        <v>#DIV/0!</v>
      </c>
      <c r="AN80" s="47" t="e">
        <f>ROUND(AI79/AH79,3)</f>
        <v>#DIV/0!</v>
      </c>
      <c r="AQ80" s="43">
        <f>IFERROR(VLOOKUP(AQ170,DAY!$A$2:$E$744,6,0),0)</f>
        <v>0</v>
      </c>
    </row>
    <row r="81" spans="1:43" ht="27.75" customHeight="1" outlineLevel="1" thickBot="1" x14ac:dyDescent="0.45">
      <c r="A81" s="196" t="s">
        <v>73</v>
      </c>
      <c r="B81" s="32" t="s">
        <v>0</v>
      </c>
      <c r="C81" s="86">
        <f>IFERROR(VLOOKUP(C170,DAY!$A$2:$E$1096,2,0),0)</f>
        <v>0</v>
      </c>
      <c r="D81" s="86">
        <f>IFERROR(VLOOKUP(D170,DAY!$A$2:$E$744,2,0),0)</f>
        <v>0</v>
      </c>
      <c r="E81" s="86">
        <f>IFERROR(VLOOKUP(E170,DAY!$A$2:$E$744,2,0),0)</f>
        <v>0</v>
      </c>
      <c r="F81" s="86">
        <f>IFERROR(VLOOKUP(F170,DAY!$A$2:$E$744,2,0),0)</f>
        <v>0</v>
      </c>
      <c r="G81" s="86">
        <f>IFERROR(VLOOKUP(G170,DAY!$A$2:$E$744,2,0),0)</f>
        <v>0</v>
      </c>
      <c r="H81" s="86">
        <f>IFERROR(VLOOKUP(H170,DAY!$A$2:$E$744,2,0),0)</f>
        <v>0</v>
      </c>
      <c r="I81" s="86">
        <f>IFERROR(VLOOKUP(I170,DAY!$A$2:$E$744,2,0),0)</f>
        <v>0</v>
      </c>
      <c r="J81" s="86">
        <f>IFERROR(VLOOKUP(J170,DAY!$A$2:$E$744,2,0),0)</f>
        <v>0</v>
      </c>
      <c r="K81" s="86">
        <f>IFERROR(VLOOKUP(K170,DAY!$A$2:$E$744,2,0),0)</f>
        <v>0</v>
      </c>
      <c r="L81" s="86">
        <f>IFERROR(VLOOKUP(L170,DAY!$A$2:$E$744,2,0),0)</f>
        <v>0</v>
      </c>
      <c r="M81" s="86">
        <f>IFERROR(VLOOKUP(M170,DAY!$A$2:$E$744,2,0),0)</f>
        <v>0</v>
      </c>
      <c r="N81" s="86">
        <f>IFERROR(VLOOKUP(N170,DAY!$A$2:$E$744,2,0),0)</f>
        <v>0</v>
      </c>
      <c r="O81" s="86">
        <f>IFERROR(VLOOKUP(O170,DAY!$A$2:$E$744,2,0),0)</f>
        <v>0</v>
      </c>
      <c r="P81" s="86">
        <f>IFERROR(VLOOKUP(P170,DAY!$A$2:$E$744,2,0),0)</f>
        <v>0</v>
      </c>
      <c r="Q81" s="86">
        <f>IFERROR(VLOOKUP(Q170,DAY!$A$2:$E$744,2,0),0)</f>
        <v>0</v>
      </c>
      <c r="R81" s="86">
        <f>IFERROR(VLOOKUP(R170,DAY!$A$2:$E$744,2,0),0)</f>
        <v>0</v>
      </c>
      <c r="S81" s="86">
        <f>IFERROR(VLOOKUP(S170,DAY!$A$2:$E$744,2,0),0)</f>
        <v>0</v>
      </c>
      <c r="T81" s="86">
        <f>IFERROR(VLOOKUP(T170,DAY!$A$2:$E$744,2,0),0)</f>
        <v>0</v>
      </c>
      <c r="U81" s="86">
        <f>IFERROR(VLOOKUP(U170,DAY!$A$2:$E$744,2,0),0)</f>
        <v>0</v>
      </c>
      <c r="V81" s="86">
        <f>IFERROR(VLOOKUP(V170,DAY!$A$2:$E$744,2,0),0)</f>
        <v>0</v>
      </c>
      <c r="W81" s="86">
        <f>IFERROR(VLOOKUP(W170,DAY!$A$2:$E$744,2,0),0)</f>
        <v>0</v>
      </c>
      <c r="X81" s="86">
        <f>IFERROR(VLOOKUP(X170,DAY!$A$2:$E$744,2,0),0)</f>
        <v>0</v>
      </c>
      <c r="Y81" s="86">
        <f>IFERROR(VLOOKUP(Y170,DAY!$A$2:$E$744,2,0),0)</f>
        <v>0</v>
      </c>
      <c r="Z81" s="86">
        <f>IFERROR(VLOOKUP(Z170,DAY!$A$2:$E$744,2,0),0)</f>
        <v>0</v>
      </c>
      <c r="AA81" s="86">
        <f>IFERROR(VLOOKUP(AA170,DAY!$A$2:$E$744,2,0),0)</f>
        <v>0</v>
      </c>
      <c r="AB81" s="86">
        <f>IFERROR(VLOOKUP(AB170,DAY!$A$2:$E$744,2,0),0)</f>
        <v>0</v>
      </c>
      <c r="AC81" s="86">
        <f>IFERROR(VLOOKUP(AC170,DAY!$A$2:$E$744,2,0),0)</f>
        <v>0</v>
      </c>
      <c r="AD81" s="86">
        <f>IFERROR(VLOOKUP(AD170,DAY!$A$2:$E$744,2,0),0)</f>
        <v>0</v>
      </c>
      <c r="AE81" s="192" t="s">
        <v>11</v>
      </c>
      <c r="AF81" s="194" t="s">
        <v>12</v>
      </c>
      <c r="AG81" s="211" t="s">
        <v>84</v>
      </c>
      <c r="AH81" s="196" t="s">
        <v>11</v>
      </c>
      <c r="AI81" s="197" t="s">
        <v>13</v>
      </c>
      <c r="AJ81" s="211" t="s">
        <v>84</v>
      </c>
      <c r="AK81" s="40"/>
      <c r="AM81" s="33"/>
      <c r="AN81" s="33"/>
      <c r="AQ81" s="50">
        <f>IFERROR(VLOOKUP(AQ170,DAY!$A$2:$E$744,7,0),0)</f>
        <v>0</v>
      </c>
    </row>
    <row r="82" spans="1:43" ht="27.75" customHeight="1" outlineLevel="1" x14ac:dyDescent="0.4">
      <c r="A82" s="193"/>
      <c r="B82" s="35" t="s">
        <v>1</v>
      </c>
      <c r="C82" s="87">
        <f>IFERROR(VLOOKUP(C170,DAY!$A$2:$E$1096,3,0),0)</f>
        <v>0</v>
      </c>
      <c r="D82" s="87">
        <f>IFERROR(VLOOKUP(D170,DAY!$A$2:$E$744,3,0),0)</f>
        <v>0</v>
      </c>
      <c r="E82" s="87">
        <f>IFERROR(VLOOKUP(E170,DAY!$A$2:$E$744,3,0),0)</f>
        <v>0</v>
      </c>
      <c r="F82" s="87">
        <f>IFERROR(VLOOKUP(F170,DAY!$A$2:$E$744,3,0),0)</f>
        <v>0</v>
      </c>
      <c r="G82" s="87">
        <f>IFERROR(VLOOKUP(G170,DAY!$A$2:$E$744,3,0),0)</f>
        <v>0</v>
      </c>
      <c r="H82" s="87">
        <f>IFERROR(VLOOKUP(H170,DAY!$A$2:$E$744,3,0),0)</f>
        <v>0</v>
      </c>
      <c r="I82" s="87">
        <f>IFERROR(VLOOKUP(I170,DAY!$A$2:$E$744,3,0),0)</f>
        <v>0</v>
      </c>
      <c r="J82" s="87">
        <f>IFERROR(VLOOKUP(J170,DAY!$A$2:$E$744,3,0),0)</f>
        <v>0</v>
      </c>
      <c r="K82" s="87">
        <f>IFERROR(VLOOKUP(K170,DAY!$A$2:$E$744,3,0),0)</f>
        <v>0</v>
      </c>
      <c r="L82" s="87">
        <f>IFERROR(VLOOKUP(L170,DAY!$A$2:$E$744,3,0),0)</f>
        <v>0</v>
      </c>
      <c r="M82" s="87">
        <f>IFERROR(VLOOKUP(M170,DAY!$A$2:$E$744,3,0),0)</f>
        <v>0</v>
      </c>
      <c r="N82" s="87">
        <f>IFERROR(VLOOKUP(N170,DAY!$A$2:$E$744,3,0),0)</f>
        <v>0</v>
      </c>
      <c r="O82" s="87">
        <f>IFERROR(VLOOKUP(O170,DAY!$A$2:$E$744,3,0),0)</f>
        <v>0</v>
      </c>
      <c r="P82" s="87">
        <f>IFERROR(VLOOKUP(P170,DAY!$A$2:$E$744,3,0),0)</f>
        <v>0</v>
      </c>
      <c r="Q82" s="87">
        <f>IFERROR(VLOOKUP(Q170,DAY!$A$2:$E$744,3,0),0)</f>
        <v>0</v>
      </c>
      <c r="R82" s="87">
        <f>IFERROR(VLOOKUP(R170,DAY!$A$2:$E$744,3,0),0)</f>
        <v>0</v>
      </c>
      <c r="S82" s="87">
        <f>IFERROR(VLOOKUP(S170,DAY!$A$2:$E$744,3,0),0)</f>
        <v>0</v>
      </c>
      <c r="T82" s="87">
        <f>IFERROR(VLOOKUP(T170,DAY!$A$2:$E$744,3,0),0)</f>
        <v>0</v>
      </c>
      <c r="U82" s="87">
        <f>IFERROR(VLOOKUP(U170,DAY!$A$2:$E$744,3,0),0)</f>
        <v>0</v>
      </c>
      <c r="V82" s="87">
        <f>IFERROR(VLOOKUP(V170,DAY!$A$2:$E$744,3,0),0)</f>
        <v>0</v>
      </c>
      <c r="W82" s="87">
        <f>IFERROR(VLOOKUP(W170,DAY!$A$2:$E$744,3,0),0)</f>
        <v>0</v>
      </c>
      <c r="X82" s="87">
        <f>IFERROR(VLOOKUP(X170,DAY!$A$2:$E$744,3,0),0)</f>
        <v>0</v>
      </c>
      <c r="Y82" s="87">
        <f>IFERROR(VLOOKUP(Y170,DAY!$A$2:$E$744,3,0),0)</f>
        <v>0</v>
      </c>
      <c r="Z82" s="87">
        <f>IFERROR(VLOOKUP(Z170,DAY!$A$2:$E$744,3,0),0)</f>
        <v>0</v>
      </c>
      <c r="AA82" s="87">
        <f>IFERROR(VLOOKUP(AA170,DAY!$A$2:$E$744,3,0),0)</f>
        <v>0</v>
      </c>
      <c r="AB82" s="87">
        <f>IFERROR(VLOOKUP(AB170,DAY!$A$2:$E$744,3,0),0)</f>
        <v>0</v>
      </c>
      <c r="AC82" s="87">
        <f>IFERROR(VLOOKUP(AC170,DAY!$A$2:$E$744,3,0),0)</f>
        <v>0</v>
      </c>
      <c r="AD82" s="88">
        <f>IFERROR(VLOOKUP(AD170,DAY!$A$2:$E$744,3,0),0)</f>
        <v>0</v>
      </c>
      <c r="AE82" s="193"/>
      <c r="AF82" s="195"/>
      <c r="AG82" s="211"/>
      <c r="AH82" s="193"/>
      <c r="AI82" s="198"/>
      <c r="AJ82" s="211"/>
      <c r="AM82" s="33"/>
      <c r="AN82" s="33"/>
      <c r="AQ82" s="34">
        <f>IFERROR(VLOOKUP(AQ171,DAY!$A$2:$E$744,2,0),0)</f>
        <v>0</v>
      </c>
    </row>
    <row r="83" spans="1:43" ht="27.75" customHeight="1" outlineLevel="1" x14ac:dyDescent="0.4">
      <c r="A83" s="193"/>
      <c r="B83" s="38" t="s">
        <v>2</v>
      </c>
      <c r="C83" s="89">
        <f>IFERROR(VLOOKUP(C170,DAY!$A$2:$E$1096,4,0),0)</f>
        <v>0</v>
      </c>
      <c r="D83" s="89">
        <f>IFERROR(VLOOKUP(D170,DAY!$A$2:$E$1096,4,0),0)</f>
        <v>0</v>
      </c>
      <c r="E83" s="89">
        <f>IFERROR(VLOOKUP(E170,DAY!$A$2:$E$1096,4,0),0)</f>
        <v>0</v>
      </c>
      <c r="F83" s="89">
        <f>IFERROR(VLOOKUP(F170,DAY!$A$2:$E$1096,4,0),0)</f>
        <v>0</v>
      </c>
      <c r="G83" s="89">
        <f>IFERROR(VLOOKUP(G170,DAY!$A$2:$E$1096,4,0),0)</f>
        <v>0</v>
      </c>
      <c r="H83" s="89">
        <f>IFERROR(VLOOKUP(H170,DAY!$A$2:$E$1096,4,0),0)</f>
        <v>0</v>
      </c>
      <c r="I83" s="89">
        <f>IFERROR(VLOOKUP(I170,DAY!$A$2:$E$1096,4,0),0)</f>
        <v>0</v>
      </c>
      <c r="J83" s="89">
        <f>IFERROR(VLOOKUP(J170,DAY!$A$2:$E$1096,4,0),0)</f>
        <v>0</v>
      </c>
      <c r="K83" s="89">
        <f>IFERROR(VLOOKUP(K170,DAY!$A$2:$E$1096,4,0),0)</f>
        <v>0</v>
      </c>
      <c r="L83" s="89">
        <f>IFERROR(VLOOKUP(L170,DAY!$A$2:$E$1096,4,0),0)</f>
        <v>0</v>
      </c>
      <c r="M83" s="89">
        <f>IFERROR(VLOOKUP(M170,DAY!$A$2:$E$1096,4,0),0)</f>
        <v>0</v>
      </c>
      <c r="N83" s="89">
        <f>IFERROR(VLOOKUP(N170,DAY!$A$2:$E$1096,4,0),0)</f>
        <v>0</v>
      </c>
      <c r="O83" s="89">
        <f>IFERROR(VLOOKUP(O170,DAY!$A$2:$E$1096,4,0),0)</f>
        <v>0</v>
      </c>
      <c r="P83" s="89">
        <f>IFERROR(VLOOKUP(P170,DAY!$A$2:$E$1096,4,0),0)</f>
        <v>0</v>
      </c>
      <c r="Q83" s="89">
        <f>IFERROR(VLOOKUP(Q170,DAY!$A$2:$E$1096,4,0),0)</f>
        <v>0</v>
      </c>
      <c r="R83" s="89">
        <f>IFERROR(VLOOKUP(R170,DAY!$A$2:$E$1096,4,0),0)</f>
        <v>0</v>
      </c>
      <c r="S83" s="89">
        <f>IFERROR(VLOOKUP(S170,DAY!$A$2:$E$1096,4,0),0)</f>
        <v>0</v>
      </c>
      <c r="T83" s="89">
        <f>IFERROR(VLOOKUP(T170,DAY!$A$2:$E$1096,4,0),0)</f>
        <v>0</v>
      </c>
      <c r="U83" s="89">
        <f>IFERROR(VLOOKUP(U170,DAY!$A$2:$E$1096,4,0),0)</f>
        <v>0</v>
      </c>
      <c r="V83" s="89">
        <f>IFERROR(VLOOKUP(V170,DAY!$A$2:$E$1096,4,0),0)</f>
        <v>0</v>
      </c>
      <c r="W83" s="89">
        <f>IFERROR(VLOOKUP(W170,DAY!$A$2:$E$1096,4,0),0)</f>
        <v>0</v>
      </c>
      <c r="X83" s="89">
        <f>IFERROR(VLOOKUP(X170,DAY!$A$2:$E$1096,4,0),0)</f>
        <v>0</v>
      </c>
      <c r="Y83" s="89">
        <f>IFERROR(VLOOKUP(Y170,DAY!$A$2:$E$1096,4,0),0)</f>
        <v>0</v>
      </c>
      <c r="Z83" s="89">
        <f>IFERROR(VLOOKUP(Z170,DAY!$A$2:$E$1096,4,0),0)</f>
        <v>0</v>
      </c>
      <c r="AA83" s="89">
        <f>IFERROR(VLOOKUP(AA170,DAY!$A$2:$E$1096,4,0),0)</f>
        <v>0</v>
      </c>
      <c r="AB83" s="89">
        <f>IFERROR(VLOOKUP(AB170,DAY!$A$2:$E$1096,4,0),0)</f>
        <v>0</v>
      </c>
      <c r="AC83" s="89">
        <f>IFERROR(VLOOKUP(AC170,DAY!$A$2:$E$1096,4,0),0)</f>
        <v>0</v>
      </c>
      <c r="AD83" s="89">
        <f>IFERROR(VLOOKUP(AD170,DAY!$A$2:$E$1096,4,0),0)</f>
        <v>0</v>
      </c>
      <c r="AE83" s="193"/>
      <c r="AF83" s="195"/>
      <c r="AG83" s="211"/>
      <c r="AH83" s="193"/>
      <c r="AI83" s="198"/>
      <c r="AJ83" s="211"/>
      <c r="AM83" s="33"/>
      <c r="AN83" s="33"/>
      <c r="AQ83" s="37">
        <f>IFERROR(VLOOKUP(AQ171,DAY!$A$2:$E$744,3,0),0)</f>
        <v>0</v>
      </c>
    </row>
    <row r="84" spans="1:43" ht="89.25" customHeight="1" outlineLevel="1" x14ac:dyDescent="0.4">
      <c r="A84" s="193"/>
      <c r="B84" s="39" t="s">
        <v>3</v>
      </c>
      <c r="C84" s="90">
        <f>IFERROR(VLOOKUP(C170,DAY!$A$2:$E$1096,5,0),0)</f>
        <v>0</v>
      </c>
      <c r="D84" s="90">
        <f>IFERROR(VLOOKUP(D170,DAY!$A$2:$E$1096,5,0),0)</f>
        <v>0</v>
      </c>
      <c r="E84" s="90">
        <f>IFERROR(VLOOKUP(E170,DAY!$A$2:$E$1096,5,0),0)</f>
        <v>0</v>
      </c>
      <c r="F84" s="90">
        <f>IFERROR(VLOOKUP(F170,DAY!$A$2:$E$1096,5,0),0)</f>
        <v>0</v>
      </c>
      <c r="G84" s="90">
        <f>IFERROR(VLOOKUP(G170,DAY!$A$2:$E$1096,5,0),0)</f>
        <v>0</v>
      </c>
      <c r="H84" s="90">
        <f>IFERROR(VLOOKUP(H170,DAY!$A$2:$E$1096,5,0),0)</f>
        <v>0</v>
      </c>
      <c r="I84" s="90">
        <f>IFERROR(VLOOKUP(I170,DAY!$A$2:$E$1096,5,0),0)</f>
        <v>0</v>
      </c>
      <c r="J84" s="90">
        <f>IFERROR(VLOOKUP(J170,DAY!$A$2:$E$1096,5,0),0)</f>
        <v>0</v>
      </c>
      <c r="K84" s="90">
        <f>IFERROR(VLOOKUP(K170,DAY!$A$2:$E$1096,5,0),0)</f>
        <v>0</v>
      </c>
      <c r="L84" s="90">
        <f>IFERROR(VLOOKUP(L170,DAY!$A$2:$E$1096,5,0),0)</f>
        <v>0</v>
      </c>
      <c r="M84" s="90">
        <f>IFERROR(VLOOKUP(M170,DAY!$A$2:$E$1096,5,0),0)</f>
        <v>0</v>
      </c>
      <c r="N84" s="90">
        <f>IFERROR(VLOOKUP(N170,DAY!$A$2:$E$1096,5,0),0)</f>
        <v>0</v>
      </c>
      <c r="O84" s="90">
        <f>IFERROR(VLOOKUP(O170,DAY!$A$2:$E$1096,5,0),0)</f>
        <v>0</v>
      </c>
      <c r="P84" s="90">
        <f>IFERROR(VLOOKUP(P170,DAY!$A$2:$E$1096,5,0),0)</f>
        <v>0</v>
      </c>
      <c r="Q84" s="90">
        <f>IFERROR(VLOOKUP(Q170,DAY!$A$2:$E$1096,5,0),0)</f>
        <v>0</v>
      </c>
      <c r="R84" s="90">
        <f>IFERROR(VLOOKUP(R170,DAY!$A$2:$E$1096,5,0),0)</f>
        <v>0</v>
      </c>
      <c r="S84" s="90">
        <f>IFERROR(VLOOKUP(S170,DAY!$A$2:$E$1096,5,0),0)</f>
        <v>0</v>
      </c>
      <c r="T84" s="90">
        <f>IFERROR(VLOOKUP(T170,DAY!$A$2:$E$1096,5,0),0)</f>
        <v>0</v>
      </c>
      <c r="U84" s="90">
        <f>IFERROR(VLOOKUP(U170,DAY!$A$2:$E$1096,5,0),0)</f>
        <v>0</v>
      </c>
      <c r="V84" s="90">
        <f>IFERROR(VLOOKUP(V170,DAY!$A$2:$E$1096,5,0),0)</f>
        <v>0</v>
      </c>
      <c r="W84" s="90">
        <f>IFERROR(VLOOKUP(W170,DAY!$A$2:$E$1096,5,0),0)</f>
        <v>0</v>
      </c>
      <c r="X84" s="90">
        <f>IFERROR(VLOOKUP(X170,DAY!$A$2:$E$1096,5,0),0)</f>
        <v>0</v>
      </c>
      <c r="Y84" s="90">
        <f>IFERROR(VLOOKUP(Y170,DAY!$A$2:$E$1096,5,0),0)</f>
        <v>0</v>
      </c>
      <c r="Z84" s="90">
        <f>IFERROR(VLOOKUP(Z170,DAY!$A$2:$E$1096,5,0),0)</f>
        <v>0</v>
      </c>
      <c r="AA84" s="90">
        <f>IFERROR(VLOOKUP(AA170,DAY!$A$2:$E$1096,5,0),0)</f>
        <v>0</v>
      </c>
      <c r="AB84" s="90">
        <f>IFERROR(VLOOKUP(AB170,DAY!$A$2:$E$1096,5,0),0)</f>
        <v>0</v>
      </c>
      <c r="AC84" s="90">
        <f>IFERROR(VLOOKUP(AC170,DAY!$A$2:$E$1096,5,0),0)</f>
        <v>0</v>
      </c>
      <c r="AD84" s="90">
        <f>IFERROR(VLOOKUP(AD170,DAY!$A$2:$E$1096,5,0),0)</f>
        <v>0</v>
      </c>
      <c r="AE84" s="193"/>
      <c r="AF84" s="195"/>
      <c r="AG84" s="212"/>
      <c r="AH84" s="193"/>
      <c r="AI84" s="198"/>
      <c r="AJ84" s="212"/>
      <c r="AM84" s="41"/>
      <c r="AN84" s="41"/>
      <c r="AQ84" s="37">
        <f>IFERROR(VLOOKUP(AQ171,DAY!$A$2:$E$744,4,0),0)</f>
        <v>0</v>
      </c>
    </row>
    <row r="85" spans="1:43" ht="27.75" customHeight="1" outlineLevel="1" x14ac:dyDescent="0.4">
      <c r="A85" s="193"/>
      <c r="B85" s="37" t="s">
        <v>4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44">
        <f>IF(COUNT(C85:AD85)=0,+(COUNTIF(C85:AD85,"作業"))+(COUNTIF(C85:AD85,"休日")),"")</f>
        <v>0</v>
      </c>
      <c r="AF85" s="98">
        <f>IF(+COUNT(C85:AD85)=0,(COUNTIF(C85:AD85,"休日")),"")</f>
        <v>0</v>
      </c>
      <c r="AG85" s="213">
        <f>IFERROR(IF(AND(AE85&lt;=6,AE85&gt;=1),$F$149,IF(AM86&gt;0.284,$F$147,$F$148)),0)</f>
        <v>0</v>
      </c>
      <c r="AH85" s="44">
        <f>IF(COUNT(C86:AD86)=0,+(COUNTIF(C86:AD86,"作業"))+(COUNTIF(C86:AD86,"休日")),"")</f>
        <v>0</v>
      </c>
      <c r="AI85" s="61">
        <f>IF(COUNT(C86:AD86)=0,(COUNTIF(C86:AD86,"休日")),"")</f>
        <v>0</v>
      </c>
      <c r="AJ85" s="213">
        <f>IFERROR(IF(AND(AH85&lt;=6,AH85&gt;=1),$F$149,IF(AN86&gt;0.284,$F$145,$F$146)),0)</f>
        <v>0</v>
      </c>
      <c r="AL85" s="40"/>
      <c r="AM85" s="33"/>
      <c r="AN85" s="33"/>
      <c r="AQ85" s="39">
        <f>IFERROR(VLOOKUP(AQ171,DAY!$A$2:$E$744,5,0),0)</f>
        <v>0</v>
      </c>
    </row>
    <row r="86" spans="1:43" ht="27.75" customHeight="1" outlineLevel="1" thickBot="1" x14ac:dyDescent="0.45">
      <c r="A86" s="222"/>
      <c r="B86" s="27" t="s">
        <v>5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189">
        <f>IFERROR(AM86,0)</f>
        <v>0</v>
      </c>
      <c r="AF86" s="190"/>
      <c r="AG86" s="214"/>
      <c r="AH86" s="189">
        <f>IFERROR(AN86,0)</f>
        <v>0</v>
      </c>
      <c r="AI86" s="191"/>
      <c r="AJ86" s="214"/>
      <c r="AM86" s="46" t="e">
        <f>ROUND(AF85/AE85,3)</f>
        <v>#DIV/0!</v>
      </c>
      <c r="AN86" s="47" t="e">
        <f>ROUND(AI85/AH85,3)</f>
        <v>#DIV/0!</v>
      </c>
      <c r="AQ86" s="43">
        <f>IFERROR(VLOOKUP(AQ171,DAY!$A$2:$E$744,6,0),0)</f>
        <v>0</v>
      </c>
    </row>
    <row r="87" spans="1:43" ht="27.75" customHeight="1" outlineLevel="1" thickBot="1" x14ac:dyDescent="0.45">
      <c r="A87" s="196" t="s">
        <v>74</v>
      </c>
      <c r="B87" s="48" t="s">
        <v>0</v>
      </c>
      <c r="C87" s="91">
        <f>IFERROR(VLOOKUP(C171,DAY!$A$2:$E$1096,2,0),0)</f>
        <v>0</v>
      </c>
      <c r="D87" s="91">
        <f>IFERROR(VLOOKUP(D171,DAY!$A$2:$E$744,2,0),0)</f>
        <v>0</v>
      </c>
      <c r="E87" s="91">
        <f>IFERROR(VLOOKUP(E171,DAY!$A$2:$E$744,2,0),0)</f>
        <v>0</v>
      </c>
      <c r="F87" s="91">
        <f>IFERROR(VLOOKUP(F171,DAY!$A$2:$E$744,2,0),0)</f>
        <v>0</v>
      </c>
      <c r="G87" s="91">
        <f>IFERROR(VLOOKUP(G171,DAY!$A$2:$E$744,2,0),0)</f>
        <v>0</v>
      </c>
      <c r="H87" s="91">
        <f>IFERROR(VLOOKUP(H171,DAY!$A$2:$E$744,2,0),0)</f>
        <v>0</v>
      </c>
      <c r="I87" s="91">
        <f>IFERROR(VLOOKUP(I171,DAY!$A$2:$E$744,2,0),0)</f>
        <v>0</v>
      </c>
      <c r="J87" s="91">
        <f>IFERROR(VLOOKUP(J171,DAY!$A$2:$E$744,2,0),0)</f>
        <v>0</v>
      </c>
      <c r="K87" s="91">
        <f>IFERROR(VLOOKUP(K171,DAY!$A$2:$E$744,2,0),0)</f>
        <v>0</v>
      </c>
      <c r="L87" s="91">
        <f>IFERROR(VLOOKUP(L171,DAY!$A$2:$E$744,2,0),0)</f>
        <v>0</v>
      </c>
      <c r="M87" s="91">
        <f>IFERROR(VLOOKUP(M171,DAY!$A$2:$E$744,2,0),0)</f>
        <v>0</v>
      </c>
      <c r="N87" s="91">
        <f>IFERROR(VLOOKUP(N171,DAY!$A$2:$E$744,2,0),0)</f>
        <v>0</v>
      </c>
      <c r="O87" s="91">
        <f>IFERROR(VLOOKUP(O171,DAY!$A$2:$E$744,2,0),0)</f>
        <v>0</v>
      </c>
      <c r="P87" s="91">
        <f>IFERROR(VLOOKUP(P171,DAY!$A$2:$E$744,2,0),0)</f>
        <v>0</v>
      </c>
      <c r="Q87" s="91">
        <f>IFERROR(VLOOKUP(Q171,DAY!$A$2:$E$744,2,0),0)</f>
        <v>0</v>
      </c>
      <c r="R87" s="91">
        <f>IFERROR(VLOOKUP(R171,DAY!$A$2:$E$744,2,0),0)</f>
        <v>0</v>
      </c>
      <c r="S87" s="91">
        <f>IFERROR(VLOOKUP(S171,DAY!$A$2:$E$744,2,0),0)</f>
        <v>0</v>
      </c>
      <c r="T87" s="91">
        <f>IFERROR(VLOOKUP(T171,DAY!$A$2:$E$744,2,0),0)</f>
        <v>0</v>
      </c>
      <c r="U87" s="91">
        <f>IFERROR(VLOOKUP(U171,DAY!$A$2:$E$744,2,0),0)</f>
        <v>0</v>
      </c>
      <c r="V87" s="91">
        <f>IFERROR(VLOOKUP(V171,DAY!$A$2:$E$744,2,0),0)</f>
        <v>0</v>
      </c>
      <c r="W87" s="91">
        <f>IFERROR(VLOOKUP(W171,DAY!$A$2:$E$744,2,0),0)</f>
        <v>0</v>
      </c>
      <c r="X87" s="91">
        <f>IFERROR(VLOOKUP(X171,DAY!$A$2:$E$744,2,0),0)</f>
        <v>0</v>
      </c>
      <c r="Y87" s="91">
        <f>IFERROR(VLOOKUP(Y171,DAY!$A$2:$E$744,2,0),0)</f>
        <v>0</v>
      </c>
      <c r="Z87" s="91">
        <f>IFERROR(VLOOKUP(Z171,DAY!$A$2:$E$744,2,0),0)</f>
        <v>0</v>
      </c>
      <c r="AA87" s="91">
        <f>IFERROR(VLOOKUP(AA171,DAY!$A$2:$E$744,2,0),0)</f>
        <v>0</v>
      </c>
      <c r="AB87" s="91">
        <f>IFERROR(VLOOKUP(AB171,DAY!$A$2:$E$744,2,0),0)</f>
        <v>0</v>
      </c>
      <c r="AC87" s="91">
        <f>IFERROR(VLOOKUP(AC171,DAY!$A$2:$E$744,2,0),0)</f>
        <v>0</v>
      </c>
      <c r="AD87" s="91">
        <f>IFERROR(VLOOKUP(AD171,DAY!$A$2:$E$744,2,0),0)</f>
        <v>0</v>
      </c>
      <c r="AE87" s="192" t="s">
        <v>11</v>
      </c>
      <c r="AF87" s="194" t="s">
        <v>12</v>
      </c>
      <c r="AG87" s="211" t="s">
        <v>84</v>
      </c>
      <c r="AH87" s="196" t="s">
        <v>11</v>
      </c>
      <c r="AI87" s="197" t="s">
        <v>13</v>
      </c>
      <c r="AJ87" s="211" t="s">
        <v>84</v>
      </c>
      <c r="AK87" s="40"/>
      <c r="AM87" s="33"/>
      <c r="AN87" s="33"/>
      <c r="AQ87" s="45">
        <f>IFERROR(VLOOKUP(AQ171,DAY!$A$2:$E$744,7,0),0)</f>
        <v>0</v>
      </c>
    </row>
    <row r="88" spans="1:43" ht="27.75" customHeight="1" outlineLevel="1" x14ac:dyDescent="0.4">
      <c r="A88" s="193"/>
      <c r="B88" s="35" t="s">
        <v>1</v>
      </c>
      <c r="C88" s="87">
        <f>IFERROR(VLOOKUP(C171,DAY!$A$2:$E$1096,3,0),0)</f>
        <v>0</v>
      </c>
      <c r="D88" s="87">
        <f>IFERROR(VLOOKUP(D171,DAY!$A$2:$E$744,3,0),0)</f>
        <v>0</v>
      </c>
      <c r="E88" s="87">
        <f>IFERROR(VLOOKUP(E171,DAY!$A$2:$E$744,3,0),0)</f>
        <v>0</v>
      </c>
      <c r="F88" s="87">
        <f>IFERROR(VLOOKUP(F171,DAY!$A$2:$E$744,3,0),0)</f>
        <v>0</v>
      </c>
      <c r="G88" s="87">
        <f>IFERROR(VLOOKUP(G171,DAY!$A$2:$E$744,3,0),0)</f>
        <v>0</v>
      </c>
      <c r="H88" s="87">
        <f>IFERROR(VLOOKUP(H171,DAY!$A$2:$E$744,3,0),0)</f>
        <v>0</v>
      </c>
      <c r="I88" s="87">
        <f>IFERROR(VLOOKUP(I171,DAY!$A$2:$E$744,3,0),0)</f>
        <v>0</v>
      </c>
      <c r="J88" s="87">
        <f>IFERROR(VLOOKUP(J171,DAY!$A$2:$E$744,3,0),0)</f>
        <v>0</v>
      </c>
      <c r="K88" s="87">
        <f>IFERROR(VLOOKUP(K171,DAY!$A$2:$E$744,3,0),0)</f>
        <v>0</v>
      </c>
      <c r="L88" s="87">
        <f>IFERROR(VLOOKUP(L171,DAY!$A$2:$E$744,3,0),0)</f>
        <v>0</v>
      </c>
      <c r="M88" s="87">
        <f>IFERROR(VLOOKUP(M171,DAY!$A$2:$E$744,3,0),0)</f>
        <v>0</v>
      </c>
      <c r="N88" s="87">
        <f>IFERROR(VLOOKUP(N171,DAY!$A$2:$E$744,3,0),0)</f>
        <v>0</v>
      </c>
      <c r="O88" s="87">
        <f>IFERROR(VLOOKUP(O171,DAY!$A$2:$E$744,3,0),0)</f>
        <v>0</v>
      </c>
      <c r="P88" s="87">
        <f>IFERROR(VLOOKUP(P171,DAY!$A$2:$E$744,3,0),0)</f>
        <v>0</v>
      </c>
      <c r="Q88" s="87">
        <f>IFERROR(VLOOKUP(Q171,DAY!$A$2:$E$744,3,0),0)</f>
        <v>0</v>
      </c>
      <c r="R88" s="87">
        <f>IFERROR(VLOOKUP(R171,DAY!$A$2:$E$744,3,0),0)</f>
        <v>0</v>
      </c>
      <c r="S88" s="87">
        <f>IFERROR(VLOOKUP(S171,DAY!$A$2:$E$744,3,0),0)</f>
        <v>0</v>
      </c>
      <c r="T88" s="87">
        <f>IFERROR(VLOOKUP(T171,DAY!$A$2:$E$744,3,0),0)</f>
        <v>0</v>
      </c>
      <c r="U88" s="87">
        <f>IFERROR(VLOOKUP(U171,DAY!$A$2:$E$744,3,0),0)</f>
        <v>0</v>
      </c>
      <c r="V88" s="87">
        <f>IFERROR(VLOOKUP(V171,DAY!$A$2:$E$744,3,0),0)</f>
        <v>0</v>
      </c>
      <c r="W88" s="87">
        <f>IFERROR(VLOOKUP(W171,DAY!$A$2:$E$744,3,0),0)</f>
        <v>0</v>
      </c>
      <c r="X88" s="87">
        <f>IFERROR(VLOOKUP(X171,DAY!$A$2:$E$744,3,0),0)</f>
        <v>0</v>
      </c>
      <c r="Y88" s="87">
        <f>IFERROR(VLOOKUP(Y171,DAY!$A$2:$E$744,3,0),0)</f>
        <v>0</v>
      </c>
      <c r="Z88" s="87">
        <f>IFERROR(VLOOKUP(Z171,DAY!$A$2:$E$744,3,0),0)</f>
        <v>0</v>
      </c>
      <c r="AA88" s="87">
        <f>IFERROR(VLOOKUP(AA171,DAY!$A$2:$E$744,3,0),0)</f>
        <v>0</v>
      </c>
      <c r="AB88" s="87">
        <f>IFERROR(VLOOKUP(AB171,DAY!$A$2:$E$744,3,0),0)</f>
        <v>0</v>
      </c>
      <c r="AC88" s="87">
        <f>IFERROR(VLOOKUP(AC171,DAY!$A$2:$E$744,3,0),0)</f>
        <v>0</v>
      </c>
      <c r="AD88" s="88">
        <f>IFERROR(VLOOKUP(AD171,DAY!$A$2:$E$744,3,0),0)</f>
        <v>0</v>
      </c>
      <c r="AE88" s="193"/>
      <c r="AF88" s="195"/>
      <c r="AG88" s="211"/>
      <c r="AH88" s="193"/>
      <c r="AI88" s="198"/>
      <c r="AJ88" s="211"/>
      <c r="AM88" s="33"/>
      <c r="AN88" s="33"/>
      <c r="AQ88" s="38">
        <f>IFERROR(VLOOKUP(AQ172,DAY!$A$2:$E$744,2,0),0)</f>
        <v>0</v>
      </c>
    </row>
    <row r="89" spans="1:43" ht="27.75" customHeight="1" outlineLevel="1" x14ac:dyDescent="0.4">
      <c r="A89" s="193"/>
      <c r="B89" s="38" t="s">
        <v>2</v>
      </c>
      <c r="C89" s="89">
        <f>IFERROR(VLOOKUP(C171,DAY!$A$2:$E$1096,4,0),0)</f>
        <v>0</v>
      </c>
      <c r="D89" s="89">
        <f>IFERROR(VLOOKUP(D171,DAY!$A$2:$E$1096,4,0),0)</f>
        <v>0</v>
      </c>
      <c r="E89" s="89">
        <f>IFERROR(VLOOKUP(E171,DAY!$A$2:$E$1096,4,0),0)</f>
        <v>0</v>
      </c>
      <c r="F89" s="89">
        <f>IFERROR(VLOOKUP(F171,DAY!$A$2:$E$1096,4,0),0)</f>
        <v>0</v>
      </c>
      <c r="G89" s="89">
        <f>IFERROR(VLOOKUP(G171,DAY!$A$2:$E$1096,4,0),0)</f>
        <v>0</v>
      </c>
      <c r="H89" s="89">
        <f>IFERROR(VLOOKUP(H171,DAY!$A$2:$E$1096,4,0),0)</f>
        <v>0</v>
      </c>
      <c r="I89" s="89">
        <f>IFERROR(VLOOKUP(I171,DAY!$A$2:$E$1096,4,0),0)</f>
        <v>0</v>
      </c>
      <c r="J89" s="89">
        <f>IFERROR(VLOOKUP(J171,DAY!$A$2:$E$1096,4,0),0)</f>
        <v>0</v>
      </c>
      <c r="K89" s="89">
        <f>IFERROR(VLOOKUP(K171,DAY!$A$2:$E$1096,4,0),0)</f>
        <v>0</v>
      </c>
      <c r="L89" s="89">
        <f>IFERROR(VLOOKUP(L171,DAY!$A$2:$E$1096,4,0),0)</f>
        <v>0</v>
      </c>
      <c r="M89" s="89">
        <f>IFERROR(VLOOKUP(M171,DAY!$A$2:$E$1096,4,0),0)</f>
        <v>0</v>
      </c>
      <c r="N89" s="89">
        <f>IFERROR(VLOOKUP(N171,DAY!$A$2:$E$1096,4,0),0)</f>
        <v>0</v>
      </c>
      <c r="O89" s="89">
        <f>IFERROR(VLOOKUP(O171,DAY!$A$2:$E$1096,4,0),0)</f>
        <v>0</v>
      </c>
      <c r="P89" s="89">
        <f>IFERROR(VLOOKUP(P171,DAY!$A$2:$E$1096,4,0),0)</f>
        <v>0</v>
      </c>
      <c r="Q89" s="89">
        <f>IFERROR(VLOOKUP(Q171,DAY!$A$2:$E$1096,4,0),0)</f>
        <v>0</v>
      </c>
      <c r="R89" s="89">
        <f>IFERROR(VLOOKUP(R171,DAY!$A$2:$E$1096,4,0),0)</f>
        <v>0</v>
      </c>
      <c r="S89" s="89">
        <f>IFERROR(VLOOKUP(S171,DAY!$A$2:$E$1096,4,0),0)</f>
        <v>0</v>
      </c>
      <c r="T89" s="89">
        <f>IFERROR(VLOOKUP(T171,DAY!$A$2:$E$1096,4,0),0)</f>
        <v>0</v>
      </c>
      <c r="U89" s="89">
        <f>IFERROR(VLOOKUP(U171,DAY!$A$2:$E$1096,4,0),0)</f>
        <v>0</v>
      </c>
      <c r="V89" s="89">
        <f>IFERROR(VLOOKUP(V171,DAY!$A$2:$E$1096,4,0),0)</f>
        <v>0</v>
      </c>
      <c r="W89" s="89">
        <f>IFERROR(VLOOKUP(W171,DAY!$A$2:$E$1096,4,0),0)</f>
        <v>0</v>
      </c>
      <c r="X89" s="89">
        <f>IFERROR(VLOOKUP(X171,DAY!$A$2:$E$1096,4,0),0)</f>
        <v>0</v>
      </c>
      <c r="Y89" s="89">
        <f>IFERROR(VLOOKUP(Y171,DAY!$A$2:$E$1096,4,0),0)</f>
        <v>0</v>
      </c>
      <c r="Z89" s="89">
        <f>IFERROR(VLOOKUP(Z171,DAY!$A$2:$E$1096,4,0),0)</f>
        <v>0</v>
      </c>
      <c r="AA89" s="89">
        <f>IFERROR(VLOOKUP(AA171,DAY!$A$2:$E$1096,4,0),0)</f>
        <v>0</v>
      </c>
      <c r="AB89" s="89">
        <f>IFERROR(VLOOKUP(AB171,DAY!$A$2:$E$1096,4,0),0)</f>
        <v>0</v>
      </c>
      <c r="AC89" s="89">
        <f>IFERROR(VLOOKUP(AC171,DAY!$A$2:$E$1096,4,0),0)</f>
        <v>0</v>
      </c>
      <c r="AD89" s="89">
        <f>IFERROR(VLOOKUP(AD171,DAY!$A$2:$E$1096,4,0),0)</f>
        <v>0</v>
      </c>
      <c r="AE89" s="193"/>
      <c r="AF89" s="195"/>
      <c r="AG89" s="211"/>
      <c r="AH89" s="193"/>
      <c r="AI89" s="198"/>
      <c r="AJ89" s="211"/>
      <c r="AM89" s="33"/>
      <c r="AN89" s="33"/>
      <c r="AQ89" s="37">
        <f>IFERROR(VLOOKUP(AQ172,DAY!$A$2:$E$744,3,0),0)</f>
        <v>0</v>
      </c>
    </row>
    <row r="90" spans="1:43" ht="89.25" customHeight="1" outlineLevel="1" x14ac:dyDescent="0.4">
      <c r="A90" s="193"/>
      <c r="B90" s="39" t="s">
        <v>3</v>
      </c>
      <c r="C90" s="90">
        <f>IFERROR(VLOOKUP(C171,DAY!$A$2:$E$1096,5,0),0)</f>
        <v>0</v>
      </c>
      <c r="D90" s="90">
        <f>IFERROR(VLOOKUP(D171,DAY!$A$2:$E$1096,5,0),0)</f>
        <v>0</v>
      </c>
      <c r="E90" s="90">
        <f>IFERROR(VLOOKUP(E171,DAY!$A$2:$E$1096,5,0),0)</f>
        <v>0</v>
      </c>
      <c r="F90" s="90">
        <f>IFERROR(VLOOKUP(F171,DAY!$A$2:$E$1096,5,0),0)</f>
        <v>0</v>
      </c>
      <c r="G90" s="90">
        <f>IFERROR(VLOOKUP(G171,DAY!$A$2:$E$1096,5,0),0)</f>
        <v>0</v>
      </c>
      <c r="H90" s="90">
        <f>IFERROR(VLOOKUP(H171,DAY!$A$2:$E$1096,5,0),0)</f>
        <v>0</v>
      </c>
      <c r="I90" s="90">
        <f>IFERROR(VLOOKUP(I171,DAY!$A$2:$E$1096,5,0),0)</f>
        <v>0</v>
      </c>
      <c r="J90" s="90">
        <f>IFERROR(VLOOKUP(J171,DAY!$A$2:$E$1096,5,0),0)</f>
        <v>0</v>
      </c>
      <c r="K90" s="90">
        <f>IFERROR(VLOOKUP(K171,DAY!$A$2:$E$1096,5,0),0)</f>
        <v>0</v>
      </c>
      <c r="L90" s="90">
        <f>IFERROR(VLOOKUP(L171,DAY!$A$2:$E$1096,5,0),0)</f>
        <v>0</v>
      </c>
      <c r="M90" s="90">
        <f>IFERROR(VLOOKUP(M171,DAY!$A$2:$E$1096,5,0),0)</f>
        <v>0</v>
      </c>
      <c r="N90" s="90">
        <f>IFERROR(VLOOKUP(N171,DAY!$A$2:$E$1096,5,0),0)</f>
        <v>0</v>
      </c>
      <c r="O90" s="90">
        <f>IFERROR(VLOOKUP(O171,DAY!$A$2:$E$1096,5,0),0)</f>
        <v>0</v>
      </c>
      <c r="P90" s="90">
        <f>IFERROR(VLOOKUP(P171,DAY!$A$2:$E$1096,5,0),0)</f>
        <v>0</v>
      </c>
      <c r="Q90" s="90">
        <f>IFERROR(VLOOKUP(Q171,DAY!$A$2:$E$1096,5,0),0)</f>
        <v>0</v>
      </c>
      <c r="R90" s="90">
        <f>IFERROR(VLOOKUP(R171,DAY!$A$2:$E$1096,5,0),0)</f>
        <v>0</v>
      </c>
      <c r="S90" s="90">
        <f>IFERROR(VLOOKUP(S171,DAY!$A$2:$E$1096,5,0),0)</f>
        <v>0</v>
      </c>
      <c r="T90" s="90">
        <f>IFERROR(VLOOKUP(T171,DAY!$A$2:$E$1096,5,0),0)</f>
        <v>0</v>
      </c>
      <c r="U90" s="90">
        <f>IFERROR(VLOOKUP(U171,DAY!$A$2:$E$1096,5,0),0)</f>
        <v>0</v>
      </c>
      <c r="V90" s="90">
        <f>IFERROR(VLOOKUP(V171,DAY!$A$2:$E$1096,5,0),0)</f>
        <v>0</v>
      </c>
      <c r="W90" s="90">
        <f>IFERROR(VLOOKUP(W171,DAY!$A$2:$E$1096,5,0),0)</f>
        <v>0</v>
      </c>
      <c r="X90" s="90">
        <f>IFERROR(VLOOKUP(X171,DAY!$A$2:$E$1096,5,0),0)</f>
        <v>0</v>
      </c>
      <c r="Y90" s="90">
        <f>IFERROR(VLOOKUP(Y171,DAY!$A$2:$E$1096,5,0),0)</f>
        <v>0</v>
      </c>
      <c r="Z90" s="90">
        <f>IFERROR(VLOOKUP(Z171,DAY!$A$2:$E$1096,5,0),0)</f>
        <v>0</v>
      </c>
      <c r="AA90" s="90">
        <f>IFERROR(VLOOKUP(AA171,DAY!$A$2:$E$1096,5,0),0)</f>
        <v>0</v>
      </c>
      <c r="AB90" s="90">
        <f>IFERROR(VLOOKUP(AB171,DAY!$A$2:$E$1096,5,0),0)</f>
        <v>0</v>
      </c>
      <c r="AC90" s="90">
        <f>IFERROR(VLOOKUP(AC171,DAY!$A$2:$E$1096,5,0),0)</f>
        <v>0</v>
      </c>
      <c r="AD90" s="90">
        <f>IFERROR(VLOOKUP(AD171,DAY!$A$2:$E$1096,5,0),0)</f>
        <v>0</v>
      </c>
      <c r="AE90" s="193"/>
      <c r="AF90" s="195"/>
      <c r="AG90" s="212"/>
      <c r="AH90" s="193"/>
      <c r="AI90" s="198"/>
      <c r="AJ90" s="212"/>
      <c r="AM90" s="41"/>
      <c r="AN90" s="41"/>
      <c r="AQ90" s="37">
        <f>IFERROR(VLOOKUP(AQ172,DAY!$A$2:$E$744,4,0),0)</f>
        <v>0</v>
      </c>
    </row>
    <row r="91" spans="1:43" ht="27.75" customHeight="1" outlineLevel="1" x14ac:dyDescent="0.4">
      <c r="A91" s="193"/>
      <c r="B91" s="37" t="s">
        <v>4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44">
        <f>IF(COUNT(C91:AD91)=0,+(COUNTIF(C91:AD91,"作業"))+(COUNTIF(C91:AD91,"休日")),"")</f>
        <v>0</v>
      </c>
      <c r="AF91" s="98">
        <f>IF(+COUNT(C91:AD91)=0,(COUNTIF(C91:AD91,"休日")),"")</f>
        <v>0</v>
      </c>
      <c r="AG91" s="213">
        <f>IFERROR(IF(AND(AE91&lt;=6,AE91&gt;=1),$F$149,IF(AM92&gt;0.284,$F$147,$F$148)),0)</f>
        <v>0</v>
      </c>
      <c r="AH91" s="44">
        <f>IF(COUNT(C92:AD92)=0,+(COUNTIF(C92:AD92,"作業"))+(COUNTIF(C92:AD92,"休日")),"")</f>
        <v>0</v>
      </c>
      <c r="AI91" s="61">
        <f>IF(COUNT(C92:AD92)=0,(COUNTIF(C92:AD92,"休日")),"")</f>
        <v>0</v>
      </c>
      <c r="AJ91" s="213">
        <f>IFERROR(IF(AND(AH91&lt;=6,AH91&gt;=1),$F$149,IF(AN92&gt;0.284,$F$145,$F$146)),0)</f>
        <v>0</v>
      </c>
      <c r="AL91" s="40"/>
      <c r="AM91" s="33"/>
      <c r="AN91" s="33"/>
      <c r="AQ91" s="39">
        <f>IFERROR(VLOOKUP(AQ172,DAY!$A$2:$E$744,5,0),0)</f>
        <v>0</v>
      </c>
    </row>
    <row r="92" spans="1:43" ht="27.75" customHeight="1" outlineLevel="1" thickBot="1" x14ac:dyDescent="0.45">
      <c r="A92" s="222"/>
      <c r="B92" s="49" t="s">
        <v>5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189">
        <f>IFERROR(AM92,0)</f>
        <v>0</v>
      </c>
      <c r="AF92" s="190"/>
      <c r="AG92" s="214"/>
      <c r="AH92" s="189">
        <f>IFERROR(AN92,0)</f>
        <v>0</v>
      </c>
      <c r="AI92" s="191"/>
      <c r="AJ92" s="214"/>
      <c r="AM92" s="46" t="e">
        <f>ROUND(AF91/AE91,3)</f>
        <v>#DIV/0!</v>
      </c>
      <c r="AN92" s="47" t="e">
        <f>ROUND(AI91/AH91,3)</f>
        <v>#DIV/0!</v>
      </c>
      <c r="AQ92" s="43">
        <f>IFERROR(VLOOKUP(AQ172,DAY!$A$2:$E$744,6,0),0)</f>
        <v>0</v>
      </c>
    </row>
    <row r="93" spans="1:43" ht="27.75" customHeight="1" outlineLevel="1" thickBot="1" x14ac:dyDescent="0.45">
      <c r="A93" s="196" t="s">
        <v>75</v>
      </c>
      <c r="B93" s="32" t="s">
        <v>0</v>
      </c>
      <c r="C93" s="86">
        <f>IFERROR(VLOOKUP(C172,DAY!$A$2:$E$1096,2,0),0)</f>
        <v>0</v>
      </c>
      <c r="D93" s="86">
        <f>IFERROR(VLOOKUP(D172,DAY!$A$2:$E$744,2,0),0)</f>
        <v>0</v>
      </c>
      <c r="E93" s="86">
        <f>IFERROR(VLOOKUP(E172,DAY!$A$2:$E$744,2,0),0)</f>
        <v>0</v>
      </c>
      <c r="F93" s="86">
        <f>IFERROR(VLOOKUP(F172,DAY!$A$2:$E$744,2,0),0)</f>
        <v>0</v>
      </c>
      <c r="G93" s="86">
        <f>IFERROR(VLOOKUP(G172,DAY!$A$2:$E$744,2,0),0)</f>
        <v>0</v>
      </c>
      <c r="H93" s="86">
        <f>IFERROR(VLOOKUP(H172,DAY!$A$2:$E$744,2,0),0)</f>
        <v>0</v>
      </c>
      <c r="I93" s="86">
        <f>IFERROR(VLOOKUP(I172,DAY!$A$2:$E$744,2,0),0)</f>
        <v>0</v>
      </c>
      <c r="J93" s="86">
        <f>IFERROR(VLOOKUP(J172,DAY!$A$2:$E$744,2,0),0)</f>
        <v>0</v>
      </c>
      <c r="K93" s="86">
        <f>IFERROR(VLOOKUP(K172,DAY!$A$2:$E$744,2,0),0)</f>
        <v>0</v>
      </c>
      <c r="L93" s="86">
        <f>IFERROR(VLOOKUP(L172,DAY!$A$2:$E$744,2,0),0)</f>
        <v>0</v>
      </c>
      <c r="M93" s="86">
        <f>IFERROR(VLOOKUP(M172,DAY!$A$2:$E$744,2,0),0)</f>
        <v>0</v>
      </c>
      <c r="N93" s="86">
        <f>IFERROR(VLOOKUP(N172,DAY!$A$2:$E$744,2,0),0)</f>
        <v>0</v>
      </c>
      <c r="O93" s="86">
        <f>IFERROR(VLOOKUP(O172,DAY!$A$2:$E$744,2,0),0)</f>
        <v>0</v>
      </c>
      <c r="P93" s="86">
        <f>IFERROR(VLOOKUP(P172,DAY!$A$2:$E$744,2,0),0)</f>
        <v>0</v>
      </c>
      <c r="Q93" s="86">
        <f>IFERROR(VLOOKUP(Q172,DAY!$A$2:$E$744,2,0),0)</f>
        <v>0</v>
      </c>
      <c r="R93" s="86">
        <f>IFERROR(VLOOKUP(R172,DAY!$A$2:$E$744,2,0),0)</f>
        <v>0</v>
      </c>
      <c r="S93" s="86">
        <f>IFERROR(VLOOKUP(S172,DAY!$A$2:$E$744,2,0),0)</f>
        <v>0</v>
      </c>
      <c r="T93" s="86">
        <f>IFERROR(VLOOKUP(T172,DAY!$A$2:$E$744,2,0),0)</f>
        <v>0</v>
      </c>
      <c r="U93" s="86">
        <f>IFERROR(VLOOKUP(U172,DAY!$A$2:$E$744,2,0),0)</f>
        <v>0</v>
      </c>
      <c r="V93" s="86">
        <f>IFERROR(VLOOKUP(V172,DAY!$A$2:$E$744,2,0),0)</f>
        <v>0</v>
      </c>
      <c r="W93" s="86">
        <f>IFERROR(VLOOKUP(W172,DAY!$A$2:$E$744,2,0),0)</f>
        <v>0</v>
      </c>
      <c r="X93" s="86">
        <f>IFERROR(VLOOKUP(X172,DAY!$A$2:$E$744,2,0),0)</f>
        <v>0</v>
      </c>
      <c r="Y93" s="86">
        <f>IFERROR(VLOOKUP(Y172,DAY!$A$2:$E$744,2,0),0)</f>
        <v>0</v>
      </c>
      <c r="Z93" s="86">
        <f>IFERROR(VLOOKUP(Z172,DAY!$A$2:$E$744,2,0),0)</f>
        <v>0</v>
      </c>
      <c r="AA93" s="86">
        <f>IFERROR(VLOOKUP(AA172,DAY!$A$2:$E$744,2,0),0)</f>
        <v>0</v>
      </c>
      <c r="AB93" s="86">
        <f>IFERROR(VLOOKUP(AB172,DAY!$A$2:$E$744,2,0),0)</f>
        <v>0</v>
      </c>
      <c r="AC93" s="86">
        <f>IFERROR(VLOOKUP(AC172,DAY!$A$2:$E$744,2,0),0)</f>
        <v>0</v>
      </c>
      <c r="AD93" s="86">
        <f>IFERROR(VLOOKUP(AD172,DAY!$A$2:$E$744,2,0),0)</f>
        <v>0</v>
      </c>
      <c r="AE93" s="192" t="s">
        <v>11</v>
      </c>
      <c r="AF93" s="194" t="s">
        <v>12</v>
      </c>
      <c r="AG93" s="211" t="s">
        <v>84</v>
      </c>
      <c r="AH93" s="196" t="s">
        <v>11</v>
      </c>
      <c r="AI93" s="197" t="s">
        <v>13</v>
      </c>
      <c r="AJ93" s="211" t="s">
        <v>84</v>
      </c>
      <c r="AK93" s="40"/>
      <c r="AM93" s="33"/>
      <c r="AN93" s="33"/>
      <c r="AQ93" s="50">
        <f>IFERROR(VLOOKUP(AQ172,DAY!$A$2:$E$744,7,0),0)</f>
        <v>0</v>
      </c>
    </row>
    <row r="94" spans="1:43" ht="27.75" customHeight="1" outlineLevel="1" x14ac:dyDescent="0.4">
      <c r="A94" s="193"/>
      <c r="B94" s="35" t="s">
        <v>1</v>
      </c>
      <c r="C94" s="87">
        <f>IFERROR(VLOOKUP(C172,DAY!$A$2:$E$1096,3,0),0)</f>
        <v>0</v>
      </c>
      <c r="D94" s="87">
        <f>IFERROR(VLOOKUP(D172,DAY!$A$2:$E$744,3,0),0)</f>
        <v>0</v>
      </c>
      <c r="E94" s="87">
        <f>IFERROR(VLOOKUP(E172,DAY!$A$2:$E$744,3,0),0)</f>
        <v>0</v>
      </c>
      <c r="F94" s="87">
        <f>IFERROR(VLOOKUP(F172,DAY!$A$2:$E$744,3,0),0)</f>
        <v>0</v>
      </c>
      <c r="G94" s="87">
        <f>IFERROR(VLOOKUP(G172,DAY!$A$2:$E$744,3,0),0)</f>
        <v>0</v>
      </c>
      <c r="H94" s="87">
        <f>IFERROR(VLOOKUP(H172,DAY!$A$2:$E$744,3,0),0)</f>
        <v>0</v>
      </c>
      <c r="I94" s="87">
        <f>IFERROR(VLOOKUP(I172,DAY!$A$2:$E$744,3,0),0)</f>
        <v>0</v>
      </c>
      <c r="J94" s="87">
        <f>IFERROR(VLOOKUP(J172,DAY!$A$2:$E$744,3,0),0)</f>
        <v>0</v>
      </c>
      <c r="K94" s="87">
        <f>IFERROR(VLOOKUP(K172,DAY!$A$2:$E$744,3,0),0)</f>
        <v>0</v>
      </c>
      <c r="L94" s="87">
        <f>IFERROR(VLOOKUP(L172,DAY!$A$2:$E$744,3,0),0)</f>
        <v>0</v>
      </c>
      <c r="M94" s="87">
        <f>IFERROR(VLOOKUP(M172,DAY!$A$2:$E$744,3,0),0)</f>
        <v>0</v>
      </c>
      <c r="N94" s="87">
        <f>IFERROR(VLOOKUP(N172,DAY!$A$2:$E$744,3,0),0)</f>
        <v>0</v>
      </c>
      <c r="O94" s="87">
        <f>IFERROR(VLOOKUP(O172,DAY!$A$2:$E$744,3,0),0)</f>
        <v>0</v>
      </c>
      <c r="P94" s="87">
        <f>IFERROR(VLOOKUP(P172,DAY!$A$2:$E$744,3,0),0)</f>
        <v>0</v>
      </c>
      <c r="Q94" s="87">
        <f>IFERROR(VLOOKUP(Q172,DAY!$A$2:$E$744,3,0),0)</f>
        <v>0</v>
      </c>
      <c r="R94" s="87">
        <f>IFERROR(VLOOKUP(R172,DAY!$A$2:$E$744,3,0),0)</f>
        <v>0</v>
      </c>
      <c r="S94" s="87">
        <f>IFERROR(VLOOKUP(S172,DAY!$A$2:$E$744,3,0),0)</f>
        <v>0</v>
      </c>
      <c r="T94" s="87">
        <f>IFERROR(VLOOKUP(T172,DAY!$A$2:$E$744,3,0),0)</f>
        <v>0</v>
      </c>
      <c r="U94" s="87">
        <f>IFERROR(VLOOKUP(U172,DAY!$A$2:$E$744,3,0),0)</f>
        <v>0</v>
      </c>
      <c r="V94" s="87">
        <f>IFERROR(VLOOKUP(V172,DAY!$A$2:$E$744,3,0),0)</f>
        <v>0</v>
      </c>
      <c r="W94" s="87">
        <f>IFERROR(VLOOKUP(W172,DAY!$A$2:$E$744,3,0),0)</f>
        <v>0</v>
      </c>
      <c r="X94" s="87">
        <f>IFERROR(VLOOKUP(X172,DAY!$A$2:$E$744,3,0),0)</f>
        <v>0</v>
      </c>
      <c r="Y94" s="87">
        <f>IFERROR(VLOOKUP(Y172,DAY!$A$2:$E$744,3,0),0)</f>
        <v>0</v>
      </c>
      <c r="Z94" s="87">
        <f>IFERROR(VLOOKUP(Z172,DAY!$A$2:$E$744,3,0),0)</f>
        <v>0</v>
      </c>
      <c r="AA94" s="87">
        <f>IFERROR(VLOOKUP(AA172,DAY!$A$2:$E$744,3,0),0)</f>
        <v>0</v>
      </c>
      <c r="AB94" s="87">
        <f>IFERROR(VLOOKUP(AB172,DAY!$A$2:$E$744,3,0),0)</f>
        <v>0</v>
      </c>
      <c r="AC94" s="87">
        <f>IFERROR(VLOOKUP(AC172,DAY!$A$2:$E$744,3,0),0)</f>
        <v>0</v>
      </c>
      <c r="AD94" s="88">
        <f>IFERROR(VLOOKUP(AD172,DAY!$A$2:$E$744,3,0),0)</f>
        <v>0</v>
      </c>
      <c r="AE94" s="193"/>
      <c r="AF94" s="195"/>
      <c r="AG94" s="211"/>
      <c r="AH94" s="193"/>
      <c r="AI94" s="198"/>
      <c r="AJ94" s="211"/>
      <c r="AM94" s="33"/>
      <c r="AN94" s="33"/>
      <c r="AQ94" s="34">
        <f>IFERROR(VLOOKUP(AQ173,DAY!$A$2:$E$744,2,0),0)</f>
        <v>0</v>
      </c>
    </row>
    <row r="95" spans="1:43" ht="27.75" customHeight="1" outlineLevel="1" x14ac:dyDescent="0.4">
      <c r="A95" s="193"/>
      <c r="B95" s="38" t="s">
        <v>2</v>
      </c>
      <c r="C95" s="89">
        <f>IFERROR(VLOOKUP(C172,DAY!$A$2:$E$1096,4,0),0)</f>
        <v>0</v>
      </c>
      <c r="D95" s="89">
        <f>IFERROR(VLOOKUP(D172,DAY!$A$2:$E$1096,4,0),0)</f>
        <v>0</v>
      </c>
      <c r="E95" s="89">
        <f>IFERROR(VLOOKUP(E172,DAY!$A$2:$E$1096,4,0),0)</f>
        <v>0</v>
      </c>
      <c r="F95" s="89">
        <f>IFERROR(VLOOKUP(F172,DAY!$A$2:$E$1096,4,0),0)</f>
        <v>0</v>
      </c>
      <c r="G95" s="89">
        <f>IFERROR(VLOOKUP(G172,DAY!$A$2:$E$1096,4,0),0)</f>
        <v>0</v>
      </c>
      <c r="H95" s="89">
        <f>IFERROR(VLOOKUP(H172,DAY!$A$2:$E$1096,4,0),0)</f>
        <v>0</v>
      </c>
      <c r="I95" s="89">
        <f>IFERROR(VLOOKUP(I172,DAY!$A$2:$E$1096,4,0),0)</f>
        <v>0</v>
      </c>
      <c r="J95" s="89">
        <f>IFERROR(VLOOKUP(J172,DAY!$A$2:$E$1096,4,0),0)</f>
        <v>0</v>
      </c>
      <c r="K95" s="89">
        <f>IFERROR(VLOOKUP(K172,DAY!$A$2:$E$1096,4,0),0)</f>
        <v>0</v>
      </c>
      <c r="L95" s="89">
        <f>IFERROR(VLOOKUP(L172,DAY!$A$2:$E$1096,4,0),0)</f>
        <v>0</v>
      </c>
      <c r="M95" s="89">
        <f>IFERROR(VLOOKUP(M172,DAY!$A$2:$E$1096,4,0),0)</f>
        <v>0</v>
      </c>
      <c r="N95" s="89">
        <f>IFERROR(VLOOKUP(N172,DAY!$A$2:$E$1096,4,0),0)</f>
        <v>0</v>
      </c>
      <c r="O95" s="89">
        <f>IFERROR(VLOOKUP(O172,DAY!$A$2:$E$1096,4,0),0)</f>
        <v>0</v>
      </c>
      <c r="P95" s="89">
        <f>IFERROR(VLOOKUP(P172,DAY!$A$2:$E$1096,4,0),0)</f>
        <v>0</v>
      </c>
      <c r="Q95" s="89">
        <f>IFERROR(VLOOKUP(Q172,DAY!$A$2:$E$1096,4,0),0)</f>
        <v>0</v>
      </c>
      <c r="R95" s="89">
        <f>IFERROR(VLOOKUP(R172,DAY!$A$2:$E$1096,4,0),0)</f>
        <v>0</v>
      </c>
      <c r="S95" s="89">
        <f>IFERROR(VLOOKUP(S172,DAY!$A$2:$E$1096,4,0),0)</f>
        <v>0</v>
      </c>
      <c r="T95" s="89">
        <f>IFERROR(VLOOKUP(T172,DAY!$A$2:$E$1096,4,0),0)</f>
        <v>0</v>
      </c>
      <c r="U95" s="89">
        <f>IFERROR(VLOOKUP(U172,DAY!$A$2:$E$1096,4,0),0)</f>
        <v>0</v>
      </c>
      <c r="V95" s="89">
        <f>IFERROR(VLOOKUP(V172,DAY!$A$2:$E$1096,4,0),0)</f>
        <v>0</v>
      </c>
      <c r="W95" s="89">
        <f>IFERROR(VLOOKUP(W172,DAY!$A$2:$E$1096,4,0),0)</f>
        <v>0</v>
      </c>
      <c r="X95" s="89">
        <f>IFERROR(VLOOKUP(X172,DAY!$A$2:$E$1096,4,0),0)</f>
        <v>0</v>
      </c>
      <c r="Y95" s="89">
        <f>IFERROR(VLOOKUP(Y172,DAY!$A$2:$E$1096,4,0),0)</f>
        <v>0</v>
      </c>
      <c r="Z95" s="89">
        <f>IFERROR(VLOOKUP(Z172,DAY!$A$2:$E$1096,4,0),0)</f>
        <v>0</v>
      </c>
      <c r="AA95" s="89">
        <f>IFERROR(VLOOKUP(AA172,DAY!$A$2:$E$1096,4,0),0)</f>
        <v>0</v>
      </c>
      <c r="AB95" s="89">
        <f>IFERROR(VLOOKUP(AB172,DAY!$A$2:$E$1096,4,0),0)</f>
        <v>0</v>
      </c>
      <c r="AC95" s="89">
        <f>IFERROR(VLOOKUP(AC172,DAY!$A$2:$E$1096,4,0),0)</f>
        <v>0</v>
      </c>
      <c r="AD95" s="89">
        <f>IFERROR(VLOOKUP(AD172,DAY!$A$2:$E$1096,4,0),0)</f>
        <v>0</v>
      </c>
      <c r="AE95" s="193"/>
      <c r="AF95" s="195"/>
      <c r="AG95" s="211"/>
      <c r="AH95" s="193"/>
      <c r="AI95" s="198"/>
      <c r="AJ95" s="211"/>
      <c r="AM95" s="33"/>
      <c r="AN95" s="33"/>
      <c r="AQ95" s="37">
        <f>IFERROR(VLOOKUP(AQ173,DAY!$A$2:$E$744,3,0),0)</f>
        <v>0</v>
      </c>
    </row>
    <row r="96" spans="1:43" ht="89.25" customHeight="1" outlineLevel="1" x14ac:dyDescent="0.4">
      <c r="A96" s="193"/>
      <c r="B96" s="39" t="s">
        <v>3</v>
      </c>
      <c r="C96" s="90">
        <f>IFERROR(VLOOKUP(C172,DAY!$A$2:$E$1096,5,0),0)</f>
        <v>0</v>
      </c>
      <c r="D96" s="90">
        <f>IFERROR(VLOOKUP(D172,DAY!$A$2:$E$1096,5,0),0)</f>
        <v>0</v>
      </c>
      <c r="E96" s="90">
        <f>IFERROR(VLOOKUP(E172,DAY!$A$2:$E$1096,5,0),0)</f>
        <v>0</v>
      </c>
      <c r="F96" s="90">
        <f>IFERROR(VLOOKUP(F172,DAY!$A$2:$E$1096,5,0),0)</f>
        <v>0</v>
      </c>
      <c r="G96" s="90">
        <f>IFERROR(VLOOKUP(G172,DAY!$A$2:$E$1096,5,0),0)</f>
        <v>0</v>
      </c>
      <c r="H96" s="90">
        <f>IFERROR(VLOOKUP(H172,DAY!$A$2:$E$1096,5,0),0)</f>
        <v>0</v>
      </c>
      <c r="I96" s="90">
        <f>IFERROR(VLOOKUP(I172,DAY!$A$2:$E$1096,5,0),0)</f>
        <v>0</v>
      </c>
      <c r="J96" s="90">
        <f>IFERROR(VLOOKUP(J172,DAY!$A$2:$E$1096,5,0),0)</f>
        <v>0</v>
      </c>
      <c r="K96" s="90">
        <f>IFERROR(VLOOKUP(K172,DAY!$A$2:$E$1096,5,0),0)</f>
        <v>0</v>
      </c>
      <c r="L96" s="90">
        <f>IFERROR(VLOOKUP(L172,DAY!$A$2:$E$1096,5,0),0)</f>
        <v>0</v>
      </c>
      <c r="M96" s="90">
        <f>IFERROR(VLOOKUP(M172,DAY!$A$2:$E$1096,5,0),0)</f>
        <v>0</v>
      </c>
      <c r="N96" s="90">
        <f>IFERROR(VLOOKUP(N172,DAY!$A$2:$E$1096,5,0),0)</f>
        <v>0</v>
      </c>
      <c r="O96" s="90">
        <f>IFERROR(VLOOKUP(O172,DAY!$A$2:$E$1096,5,0),0)</f>
        <v>0</v>
      </c>
      <c r="P96" s="90">
        <f>IFERROR(VLOOKUP(P172,DAY!$A$2:$E$1096,5,0),0)</f>
        <v>0</v>
      </c>
      <c r="Q96" s="90">
        <f>IFERROR(VLOOKUP(Q172,DAY!$A$2:$E$1096,5,0),0)</f>
        <v>0</v>
      </c>
      <c r="R96" s="90">
        <f>IFERROR(VLOOKUP(R172,DAY!$A$2:$E$1096,5,0),0)</f>
        <v>0</v>
      </c>
      <c r="S96" s="90">
        <f>IFERROR(VLOOKUP(S172,DAY!$A$2:$E$1096,5,0),0)</f>
        <v>0</v>
      </c>
      <c r="T96" s="90">
        <f>IFERROR(VLOOKUP(T172,DAY!$A$2:$E$1096,5,0),0)</f>
        <v>0</v>
      </c>
      <c r="U96" s="90">
        <f>IFERROR(VLOOKUP(U172,DAY!$A$2:$E$1096,5,0),0)</f>
        <v>0</v>
      </c>
      <c r="V96" s="90">
        <f>IFERROR(VLOOKUP(V172,DAY!$A$2:$E$1096,5,0),0)</f>
        <v>0</v>
      </c>
      <c r="W96" s="90">
        <f>IFERROR(VLOOKUP(W172,DAY!$A$2:$E$1096,5,0),0)</f>
        <v>0</v>
      </c>
      <c r="X96" s="90">
        <f>IFERROR(VLOOKUP(X172,DAY!$A$2:$E$1096,5,0),0)</f>
        <v>0</v>
      </c>
      <c r="Y96" s="90">
        <f>IFERROR(VLOOKUP(Y172,DAY!$A$2:$E$1096,5,0),0)</f>
        <v>0</v>
      </c>
      <c r="Z96" s="90">
        <f>IFERROR(VLOOKUP(Z172,DAY!$A$2:$E$1096,5,0),0)</f>
        <v>0</v>
      </c>
      <c r="AA96" s="90">
        <f>IFERROR(VLOOKUP(AA172,DAY!$A$2:$E$1096,5,0),0)</f>
        <v>0</v>
      </c>
      <c r="AB96" s="90">
        <f>IFERROR(VLOOKUP(AB172,DAY!$A$2:$E$1096,5,0),0)</f>
        <v>0</v>
      </c>
      <c r="AC96" s="90">
        <f>IFERROR(VLOOKUP(AC172,DAY!$A$2:$E$1096,5,0),0)</f>
        <v>0</v>
      </c>
      <c r="AD96" s="90">
        <f>IFERROR(VLOOKUP(AD172,DAY!$A$2:$E$1096,5,0),0)</f>
        <v>0</v>
      </c>
      <c r="AE96" s="193"/>
      <c r="AF96" s="195"/>
      <c r="AG96" s="212"/>
      <c r="AH96" s="193"/>
      <c r="AI96" s="198"/>
      <c r="AJ96" s="212"/>
      <c r="AM96" s="41"/>
      <c r="AN96" s="41"/>
      <c r="AQ96" s="37">
        <f>IFERROR(VLOOKUP(AQ173,DAY!$A$2:$E$744,4,0),0)</f>
        <v>0</v>
      </c>
    </row>
    <row r="97" spans="1:43" ht="27.75" customHeight="1" outlineLevel="1" x14ac:dyDescent="0.4">
      <c r="A97" s="193"/>
      <c r="B97" s="37" t="s">
        <v>4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44">
        <f>IF(COUNT(C97:AD97)=0,+(COUNTIF(C97:AD97,"作業"))+(COUNTIF(C97:AD97,"休日")),"")</f>
        <v>0</v>
      </c>
      <c r="AF97" s="98">
        <f>IF(+COUNT(C97:AD97)=0,(COUNTIF(C97:AD97,"休日")),"")</f>
        <v>0</v>
      </c>
      <c r="AG97" s="213">
        <f>IFERROR(IF(AND(AE97&lt;=6,AE97&gt;=1),$F$149,IF(AM98&gt;0.284,$F$147,$F$148)),0)</f>
        <v>0</v>
      </c>
      <c r="AH97" s="44">
        <f>IF(COUNT(C98:AD98)=0,+(COUNTIF(C98:AD98,"作業"))+(COUNTIF(C98:AD98,"休日")),"")</f>
        <v>0</v>
      </c>
      <c r="AI97" s="61">
        <f>IF(COUNT(C98:AD98)=0,(COUNTIF(C98:AD98,"休日")),"")</f>
        <v>0</v>
      </c>
      <c r="AJ97" s="213">
        <f>IFERROR(IF(AND(AH97&lt;=6,AH97&gt;=1),$F$149,IF(AN98&gt;0.284,$F$145,$F$146)),0)</f>
        <v>0</v>
      </c>
      <c r="AL97" s="40"/>
      <c r="AM97" s="33"/>
      <c r="AN97" s="33"/>
      <c r="AQ97" s="39">
        <f>IFERROR(VLOOKUP(AQ173,DAY!$A$2:$E$744,5,0),0)</f>
        <v>0</v>
      </c>
    </row>
    <row r="98" spans="1:43" ht="27.75" customHeight="1" outlineLevel="1" thickBot="1" x14ac:dyDescent="0.45">
      <c r="A98" s="222"/>
      <c r="B98" s="27" t="s">
        <v>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189">
        <f>IFERROR(AM98,0)</f>
        <v>0</v>
      </c>
      <c r="AF98" s="190"/>
      <c r="AG98" s="214"/>
      <c r="AH98" s="189">
        <f>IFERROR(AN98,0)</f>
        <v>0</v>
      </c>
      <c r="AI98" s="191"/>
      <c r="AJ98" s="214"/>
      <c r="AM98" s="46" t="e">
        <f>ROUND(AF97/AE97,3)</f>
        <v>#DIV/0!</v>
      </c>
      <c r="AN98" s="47" t="e">
        <f>ROUND(AI97/AH97,3)</f>
        <v>#DIV/0!</v>
      </c>
      <c r="AQ98" s="43">
        <f>IFERROR(VLOOKUP(AQ173,DAY!$A$2:$E$744,6,0),0)</f>
        <v>0</v>
      </c>
    </row>
    <row r="99" spans="1:43" ht="27.75" customHeight="1" outlineLevel="1" thickBot="1" x14ac:dyDescent="0.45">
      <c r="A99" s="196" t="s">
        <v>76</v>
      </c>
      <c r="B99" s="32" t="s">
        <v>0</v>
      </c>
      <c r="C99" s="86">
        <f>IFERROR(VLOOKUP(C173,DAY!$A$2:$E$1096,2,0),0)</f>
        <v>0</v>
      </c>
      <c r="D99" s="86">
        <f>IFERROR(VLOOKUP(D173,DAY!$A$2:$E$744,2,0),0)</f>
        <v>0</v>
      </c>
      <c r="E99" s="86">
        <f>IFERROR(VLOOKUP(E173,DAY!$A$2:$E$744,2,0),0)</f>
        <v>0</v>
      </c>
      <c r="F99" s="86">
        <f>IFERROR(VLOOKUP(F173,DAY!$A$2:$E$744,2,0),0)</f>
        <v>0</v>
      </c>
      <c r="G99" s="86">
        <f>IFERROR(VLOOKUP(G173,DAY!$A$2:$E$744,2,0),0)</f>
        <v>0</v>
      </c>
      <c r="H99" s="86">
        <f>IFERROR(VLOOKUP(H173,DAY!$A$2:$E$744,2,0),0)</f>
        <v>0</v>
      </c>
      <c r="I99" s="86">
        <f>IFERROR(VLOOKUP(I173,DAY!$A$2:$E$744,2,0),0)</f>
        <v>0</v>
      </c>
      <c r="J99" s="86">
        <f>IFERROR(VLOOKUP(J173,DAY!$A$2:$E$744,2,0),0)</f>
        <v>0</v>
      </c>
      <c r="K99" s="86">
        <f>IFERROR(VLOOKUP(K173,DAY!$A$2:$E$744,2,0),0)</f>
        <v>0</v>
      </c>
      <c r="L99" s="86">
        <f>IFERROR(VLOOKUP(L173,DAY!$A$2:$E$744,2,0),0)</f>
        <v>0</v>
      </c>
      <c r="M99" s="86">
        <f>IFERROR(VLOOKUP(M173,DAY!$A$2:$E$744,2,0),0)</f>
        <v>0</v>
      </c>
      <c r="N99" s="86">
        <f>IFERROR(VLOOKUP(N173,DAY!$A$2:$E$744,2,0),0)</f>
        <v>0</v>
      </c>
      <c r="O99" s="86">
        <f>IFERROR(VLOOKUP(O173,DAY!$A$2:$E$744,2,0),0)</f>
        <v>0</v>
      </c>
      <c r="P99" s="86">
        <f>IFERROR(VLOOKUP(P173,DAY!$A$2:$E$744,2,0),0)</f>
        <v>0</v>
      </c>
      <c r="Q99" s="86">
        <f>IFERROR(VLOOKUP(Q173,DAY!$A$2:$E$744,2,0),0)</f>
        <v>0</v>
      </c>
      <c r="R99" s="86">
        <f>IFERROR(VLOOKUP(R173,DAY!$A$2:$E$744,2,0),0)</f>
        <v>0</v>
      </c>
      <c r="S99" s="86">
        <f>IFERROR(VLOOKUP(S173,DAY!$A$2:$E$744,2,0),0)</f>
        <v>0</v>
      </c>
      <c r="T99" s="86">
        <f>IFERROR(VLOOKUP(T173,DAY!$A$2:$E$744,2,0),0)</f>
        <v>0</v>
      </c>
      <c r="U99" s="86">
        <f>IFERROR(VLOOKUP(U173,DAY!$A$2:$E$744,2,0),0)</f>
        <v>0</v>
      </c>
      <c r="V99" s="86">
        <f>IFERROR(VLOOKUP(V173,DAY!$A$2:$E$744,2,0),0)</f>
        <v>0</v>
      </c>
      <c r="W99" s="86">
        <f>IFERROR(VLOOKUP(W173,DAY!$A$2:$E$744,2,0),0)</f>
        <v>0</v>
      </c>
      <c r="X99" s="86">
        <f>IFERROR(VLOOKUP(X173,DAY!$A$2:$E$744,2,0),0)</f>
        <v>0</v>
      </c>
      <c r="Y99" s="86">
        <f>IFERROR(VLOOKUP(Y173,DAY!$A$2:$E$744,2,0),0)</f>
        <v>0</v>
      </c>
      <c r="Z99" s="86">
        <f>IFERROR(VLOOKUP(Z173,DAY!$A$2:$E$744,2,0),0)</f>
        <v>0</v>
      </c>
      <c r="AA99" s="86">
        <f>IFERROR(VLOOKUP(AA173,DAY!$A$2:$E$744,2,0),0)</f>
        <v>0</v>
      </c>
      <c r="AB99" s="86">
        <f>IFERROR(VLOOKUP(AB173,DAY!$A$2:$E$744,2,0),0)</f>
        <v>0</v>
      </c>
      <c r="AC99" s="86">
        <f>IFERROR(VLOOKUP(AC173,DAY!$A$2:$E$744,2,0),0)</f>
        <v>0</v>
      </c>
      <c r="AD99" s="86">
        <f>IFERROR(VLOOKUP(AD173,DAY!$A$2:$E$744,2,0),0)</f>
        <v>0</v>
      </c>
      <c r="AE99" s="192" t="s">
        <v>11</v>
      </c>
      <c r="AF99" s="194" t="s">
        <v>12</v>
      </c>
      <c r="AG99" s="211" t="s">
        <v>84</v>
      </c>
      <c r="AH99" s="196" t="s">
        <v>11</v>
      </c>
      <c r="AI99" s="197" t="s">
        <v>13</v>
      </c>
      <c r="AJ99" s="211" t="s">
        <v>84</v>
      </c>
      <c r="AK99" s="40"/>
      <c r="AM99" s="33"/>
      <c r="AN99" s="33"/>
      <c r="AQ99" s="45">
        <f>IFERROR(VLOOKUP(AQ173,DAY!$A$2:$E$744,7,0),0)</f>
        <v>0</v>
      </c>
    </row>
    <row r="100" spans="1:43" ht="27.75" customHeight="1" outlineLevel="1" x14ac:dyDescent="0.4">
      <c r="A100" s="193"/>
      <c r="B100" s="35" t="s">
        <v>1</v>
      </c>
      <c r="C100" s="87">
        <f>IFERROR(VLOOKUP(C173,DAY!$A$2:$E$1096,3,0),0)</f>
        <v>0</v>
      </c>
      <c r="D100" s="87">
        <f>IFERROR(VLOOKUP(D173,DAY!$A$2:$E$744,3,0),0)</f>
        <v>0</v>
      </c>
      <c r="E100" s="87">
        <f>IFERROR(VLOOKUP(E173,DAY!$A$2:$E$744,3,0),0)</f>
        <v>0</v>
      </c>
      <c r="F100" s="87">
        <f>IFERROR(VLOOKUP(F173,DAY!$A$2:$E$744,3,0),0)</f>
        <v>0</v>
      </c>
      <c r="G100" s="87">
        <f>IFERROR(VLOOKUP(G173,DAY!$A$2:$E$744,3,0),0)</f>
        <v>0</v>
      </c>
      <c r="H100" s="87">
        <f>IFERROR(VLOOKUP(H173,DAY!$A$2:$E$744,3,0),0)</f>
        <v>0</v>
      </c>
      <c r="I100" s="87">
        <f>IFERROR(VLOOKUP(I173,DAY!$A$2:$E$744,3,0),0)</f>
        <v>0</v>
      </c>
      <c r="J100" s="87">
        <f>IFERROR(VLOOKUP(J173,DAY!$A$2:$E$744,3,0),0)</f>
        <v>0</v>
      </c>
      <c r="K100" s="87">
        <f>IFERROR(VLOOKUP(K173,DAY!$A$2:$E$744,3,0),0)</f>
        <v>0</v>
      </c>
      <c r="L100" s="87">
        <f>IFERROR(VLOOKUP(L173,DAY!$A$2:$E$744,3,0),0)</f>
        <v>0</v>
      </c>
      <c r="M100" s="87">
        <f>IFERROR(VLOOKUP(M173,DAY!$A$2:$E$744,3,0),0)</f>
        <v>0</v>
      </c>
      <c r="N100" s="87">
        <f>IFERROR(VLOOKUP(N173,DAY!$A$2:$E$744,3,0),0)</f>
        <v>0</v>
      </c>
      <c r="O100" s="87">
        <f>IFERROR(VLOOKUP(O173,DAY!$A$2:$E$744,3,0),0)</f>
        <v>0</v>
      </c>
      <c r="P100" s="87">
        <f>IFERROR(VLOOKUP(P173,DAY!$A$2:$E$744,3,0),0)</f>
        <v>0</v>
      </c>
      <c r="Q100" s="87">
        <f>IFERROR(VLOOKUP(Q173,DAY!$A$2:$E$744,3,0),0)</f>
        <v>0</v>
      </c>
      <c r="R100" s="87">
        <f>IFERROR(VLOOKUP(R173,DAY!$A$2:$E$744,3,0),0)</f>
        <v>0</v>
      </c>
      <c r="S100" s="87">
        <f>IFERROR(VLOOKUP(S173,DAY!$A$2:$E$744,3,0),0)</f>
        <v>0</v>
      </c>
      <c r="T100" s="87">
        <f>IFERROR(VLOOKUP(T173,DAY!$A$2:$E$744,3,0),0)</f>
        <v>0</v>
      </c>
      <c r="U100" s="87">
        <f>IFERROR(VLOOKUP(U173,DAY!$A$2:$E$744,3,0),0)</f>
        <v>0</v>
      </c>
      <c r="V100" s="87">
        <f>IFERROR(VLOOKUP(V173,DAY!$A$2:$E$744,3,0),0)</f>
        <v>0</v>
      </c>
      <c r="W100" s="87">
        <f>IFERROR(VLOOKUP(W173,DAY!$A$2:$E$744,3,0),0)</f>
        <v>0</v>
      </c>
      <c r="X100" s="87">
        <f>IFERROR(VLOOKUP(X173,DAY!$A$2:$E$744,3,0),0)</f>
        <v>0</v>
      </c>
      <c r="Y100" s="87">
        <f>IFERROR(VLOOKUP(Y173,DAY!$A$2:$E$744,3,0),0)</f>
        <v>0</v>
      </c>
      <c r="Z100" s="87">
        <f>IFERROR(VLOOKUP(Z173,DAY!$A$2:$E$744,3,0),0)</f>
        <v>0</v>
      </c>
      <c r="AA100" s="87">
        <f>IFERROR(VLOOKUP(AA173,DAY!$A$2:$E$744,3,0),0)</f>
        <v>0</v>
      </c>
      <c r="AB100" s="87">
        <f>IFERROR(VLOOKUP(AB173,DAY!$A$2:$E$744,3,0),0)</f>
        <v>0</v>
      </c>
      <c r="AC100" s="87">
        <f>IFERROR(VLOOKUP(AC173,DAY!$A$2:$E$744,3,0),0)</f>
        <v>0</v>
      </c>
      <c r="AD100" s="88">
        <f>IFERROR(VLOOKUP(AD173,DAY!$A$2:$E$744,3,0),0)</f>
        <v>0</v>
      </c>
      <c r="AE100" s="193"/>
      <c r="AF100" s="195"/>
      <c r="AG100" s="211"/>
      <c r="AH100" s="193"/>
      <c r="AI100" s="198"/>
      <c r="AJ100" s="211"/>
      <c r="AM100" s="33"/>
      <c r="AN100" s="33"/>
      <c r="AQ100" s="34">
        <f>IFERROR(VLOOKUP(AQ179,DAY!$A$2:$E$744,2,0),0)</f>
        <v>0</v>
      </c>
    </row>
    <row r="101" spans="1:43" ht="27.75" customHeight="1" outlineLevel="1" x14ac:dyDescent="0.4">
      <c r="A101" s="193"/>
      <c r="B101" s="38" t="s">
        <v>2</v>
      </c>
      <c r="C101" s="89">
        <f>IFERROR(VLOOKUP(C173,DAY!$A$2:$E$1096,4,0),0)</f>
        <v>0</v>
      </c>
      <c r="D101" s="89">
        <f>IFERROR(VLOOKUP(D173,DAY!$A$2:$E$1096,4,0),0)</f>
        <v>0</v>
      </c>
      <c r="E101" s="89">
        <f>IFERROR(VLOOKUP(E173,DAY!$A$2:$E$1096,4,0),0)</f>
        <v>0</v>
      </c>
      <c r="F101" s="89">
        <f>IFERROR(VLOOKUP(F173,DAY!$A$2:$E$1096,4,0),0)</f>
        <v>0</v>
      </c>
      <c r="G101" s="89">
        <f>IFERROR(VLOOKUP(G173,DAY!$A$2:$E$1096,4,0),0)</f>
        <v>0</v>
      </c>
      <c r="H101" s="89">
        <f>IFERROR(VLOOKUP(H173,DAY!$A$2:$E$1096,4,0),0)</f>
        <v>0</v>
      </c>
      <c r="I101" s="89">
        <f>IFERROR(VLOOKUP(I173,DAY!$A$2:$E$1096,4,0),0)</f>
        <v>0</v>
      </c>
      <c r="J101" s="89">
        <f>IFERROR(VLOOKUP(J173,DAY!$A$2:$E$1096,4,0),0)</f>
        <v>0</v>
      </c>
      <c r="K101" s="89">
        <f>IFERROR(VLOOKUP(K173,DAY!$A$2:$E$1096,4,0),0)</f>
        <v>0</v>
      </c>
      <c r="L101" s="89">
        <f>IFERROR(VLOOKUP(L173,DAY!$A$2:$E$1096,4,0),0)</f>
        <v>0</v>
      </c>
      <c r="M101" s="89">
        <f>IFERROR(VLOOKUP(M173,DAY!$A$2:$E$1096,4,0),0)</f>
        <v>0</v>
      </c>
      <c r="N101" s="89">
        <f>IFERROR(VLOOKUP(N173,DAY!$A$2:$E$1096,4,0),0)</f>
        <v>0</v>
      </c>
      <c r="O101" s="89">
        <f>IFERROR(VLOOKUP(O173,DAY!$A$2:$E$1096,4,0),0)</f>
        <v>0</v>
      </c>
      <c r="P101" s="89">
        <f>IFERROR(VLOOKUP(P173,DAY!$A$2:$E$1096,4,0),0)</f>
        <v>0</v>
      </c>
      <c r="Q101" s="89">
        <f>IFERROR(VLOOKUP(Q173,DAY!$A$2:$E$1096,4,0),0)</f>
        <v>0</v>
      </c>
      <c r="R101" s="89">
        <f>IFERROR(VLOOKUP(R173,DAY!$A$2:$E$1096,4,0),0)</f>
        <v>0</v>
      </c>
      <c r="S101" s="89">
        <f>IFERROR(VLOOKUP(S173,DAY!$A$2:$E$1096,4,0),0)</f>
        <v>0</v>
      </c>
      <c r="T101" s="89">
        <f>IFERROR(VLOOKUP(T173,DAY!$A$2:$E$1096,4,0),0)</f>
        <v>0</v>
      </c>
      <c r="U101" s="89">
        <f>IFERROR(VLOOKUP(U173,DAY!$A$2:$E$1096,4,0),0)</f>
        <v>0</v>
      </c>
      <c r="V101" s="89">
        <f>IFERROR(VLOOKUP(V173,DAY!$A$2:$E$1096,4,0),0)</f>
        <v>0</v>
      </c>
      <c r="W101" s="89">
        <f>IFERROR(VLOOKUP(W173,DAY!$A$2:$E$1096,4,0),0)</f>
        <v>0</v>
      </c>
      <c r="X101" s="89">
        <f>IFERROR(VLOOKUP(X173,DAY!$A$2:$E$1096,4,0),0)</f>
        <v>0</v>
      </c>
      <c r="Y101" s="89">
        <f>IFERROR(VLOOKUP(Y173,DAY!$A$2:$E$1096,4,0),0)</f>
        <v>0</v>
      </c>
      <c r="Z101" s="89">
        <f>IFERROR(VLOOKUP(Z173,DAY!$A$2:$E$1096,4,0),0)</f>
        <v>0</v>
      </c>
      <c r="AA101" s="89">
        <f>IFERROR(VLOOKUP(AA173,DAY!$A$2:$E$1096,4,0),0)</f>
        <v>0</v>
      </c>
      <c r="AB101" s="89">
        <f>IFERROR(VLOOKUP(AB173,DAY!$A$2:$E$1096,4,0),0)</f>
        <v>0</v>
      </c>
      <c r="AC101" s="89">
        <f>IFERROR(VLOOKUP(AC173,DAY!$A$2:$E$1096,4,0),0)</f>
        <v>0</v>
      </c>
      <c r="AD101" s="89">
        <f>IFERROR(VLOOKUP(AD173,DAY!$A$2:$E$1096,4,0),0)</f>
        <v>0</v>
      </c>
      <c r="AE101" s="193"/>
      <c r="AF101" s="195"/>
      <c r="AG101" s="211"/>
      <c r="AH101" s="193"/>
      <c r="AI101" s="198"/>
      <c r="AJ101" s="211"/>
      <c r="AM101" s="33"/>
      <c r="AN101" s="33"/>
      <c r="AQ101" s="37">
        <f>IFERROR(VLOOKUP(AQ179,DAY!$A$2:$E$744,3,0),0)</f>
        <v>0</v>
      </c>
    </row>
    <row r="102" spans="1:43" ht="89.25" customHeight="1" outlineLevel="1" x14ac:dyDescent="0.4">
      <c r="A102" s="193"/>
      <c r="B102" s="39" t="s">
        <v>3</v>
      </c>
      <c r="C102" s="90">
        <f>IFERROR(VLOOKUP(C173,DAY!$A$2:$E$1096,5,0),0)</f>
        <v>0</v>
      </c>
      <c r="D102" s="90">
        <f>IFERROR(VLOOKUP(D173,DAY!$A$2:$E$1096,5,0),0)</f>
        <v>0</v>
      </c>
      <c r="E102" s="90">
        <f>IFERROR(VLOOKUP(E173,DAY!$A$2:$E$1096,5,0),0)</f>
        <v>0</v>
      </c>
      <c r="F102" s="90">
        <f>IFERROR(VLOOKUP(F173,DAY!$A$2:$E$1096,5,0),0)</f>
        <v>0</v>
      </c>
      <c r="G102" s="90">
        <f>IFERROR(VLOOKUP(G173,DAY!$A$2:$E$1096,5,0),0)</f>
        <v>0</v>
      </c>
      <c r="H102" s="90">
        <f>IFERROR(VLOOKUP(H173,DAY!$A$2:$E$1096,5,0),0)</f>
        <v>0</v>
      </c>
      <c r="I102" s="90">
        <f>IFERROR(VLOOKUP(I173,DAY!$A$2:$E$1096,5,0),0)</f>
        <v>0</v>
      </c>
      <c r="J102" s="90">
        <f>IFERROR(VLOOKUP(J173,DAY!$A$2:$E$1096,5,0),0)</f>
        <v>0</v>
      </c>
      <c r="K102" s="90">
        <f>IFERROR(VLOOKUP(K173,DAY!$A$2:$E$1096,5,0),0)</f>
        <v>0</v>
      </c>
      <c r="L102" s="90">
        <f>IFERROR(VLOOKUP(L173,DAY!$A$2:$E$1096,5,0),0)</f>
        <v>0</v>
      </c>
      <c r="M102" s="90">
        <f>IFERROR(VLOOKUP(M173,DAY!$A$2:$E$1096,5,0),0)</f>
        <v>0</v>
      </c>
      <c r="N102" s="90">
        <f>IFERROR(VLOOKUP(N173,DAY!$A$2:$E$1096,5,0),0)</f>
        <v>0</v>
      </c>
      <c r="O102" s="90">
        <f>IFERROR(VLOOKUP(O173,DAY!$A$2:$E$1096,5,0),0)</f>
        <v>0</v>
      </c>
      <c r="P102" s="90">
        <f>IFERROR(VLOOKUP(P173,DAY!$A$2:$E$1096,5,0),0)</f>
        <v>0</v>
      </c>
      <c r="Q102" s="90">
        <f>IFERROR(VLOOKUP(Q173,DAY!$A$2:$E$1096,5,0),0)</f>
        <v>0</v>
      </c>
      <c r="R102" s="90">
        <f>IFERROR(VLOOKUP(R173,DAY!$A$2:$E$1096,5,0),0)</f>
        <v>0</v>
      </c>
      <c r="S102" s="90">
        <f>IFERROR(VLOOKUP(S173,DAY!$A$2:$E$1096,5,0),0)</f>
        <v>0</v>
      </c>
      <c r="T102" s="90">
        <f>IFERROR(VLOOKUP(T173,DAY!$A$2:$E$1096,5,0),0)</f>
        <v>0</v>
      </c>
      <c r="U102" s="90">
        <f>IFERROR(VLOOKUP(U173,DAY!$A$2:$E$1096,5,0),0)</f>
        <v>0</v>
      </c>
      <c r="V102" s="90">
        <f>IFERROR(VLOOKUP(V173,DAY!$A$2:$E$1096,5,0),0)</f>
        <v>0</v>
      </c>
      <c r="W102" s="90">
        <f>IFERROR(VLOOKUP(W173,DAY!$A$2:$E$1096,5,0),0)</f>
        <v>0</v>
      </c>
      <c r="X102" s="90">
        <f>IFERROR(VLOOKUP(X173,DAY!$A$2:$E$1096,5,0),0)</f>
        <v>0</v>
      </c>
      <c r="Y102" s="90">
        <f>IFERROR(VLOOKUP(Y173,DAY!$A$2:$E$1096,5,0),0)</f>
        <v>0</v>
      </c>
      <c r="Z102" s="90">
        <f>IFERROR(VLOOKUP(Z173,DAY!$A$2:$E$1096,5,0),0)</f>
        <v>0</v>
      </c>
      <c r="AA102" s="90">
        <f>IFERROR(VLOOKUP(AA173,DAY!$A$2:$E$1096,5,0),0)</f>
        <v>0</v>
      </c>
      <c r="AB102" s="90">
        <f>IFERROR(VLOOKUP(AB173,DAY!$A$2:$E$1096,5,0),0)</f>
        <v>0</v>
      </c>
      <c r="AC102" s="90">
        <f>IFERROR(VLOOKUP(AC173,DAY!$A$2:$E$1096,5,0),0)</f>
        <v>0</v>
      </c>
      <c r="AD102" s="90">
        <f>IFERROR(VLOOKUP(AD173,DAY!$A$2:$E$1096,5,0),0)</f>
        <v>0</v>
      </c>
      <c r="AE102" s="193"/>
      <c r="AF102" s="195"/>
      <c r="AG102" s="212"/>
      <c r="AH102" s="193"/>
      <c r="AI102" s="198"/>
      <c r="AJ102" s="212"/>
      <c r="AM102" s="41"/>
      <c r="AN102" s="41"/>
      <c r="AQ102" s="37">
        <f>IFERROR(VLOOKUP(AQ179,DAY!$A$2:$E$744,4,0),0)</f>
        <v>0</v>
      </c>
    </row>
    <row r="103" spans="1:43" ht="27.75" customHeight="1" outlineLevel="1" x14ac:dyDescent="0.4">
      <c r="A103" s="193"/>
      <c r="B103" s="37" t="s">
        <v>4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44">
        <f>IF(COUNT(C103:AD103)=0,+(COUNTIF(C103:AD103,"作業"))+(COUNTIF(C103:AD103,"休日")),"")</f>
        <v>0</v>
      </c>
      <c r="AF103" s="98">
        <f>IF(+COUNT(C103:AD103)=0,(COUNTIF(C103:AD103,"休日")),"")</f>
        <v>0</v>
      </c>
      <c r="AG103" s="213">
        <f>IFERROR(IF(AND(AE103&lt;=6,AE103&gt;=1),$F$149,IF(AM104&gt;0.284,$F$147,$F$148)),0)</f>
        <v>0</v>
      </c>
      <c r="AH103" s="44">
        <f>IF(COUNT(C104:AD104)=0,+(COUNTIF(C104:AD104,"作業"))+(COUNTIF(C104:AD104,"休日")),"")</f>
        <v>0</v>
      </c>
      <c r="AI103" s="61">
        <f>IF(COUNT(C104:AD104)=0,(COUNTIF(C104:AD104,"休日")),"")</f>
        <v>0</v>
      </c>
      <c r="AJ103" s="213">
        <f>IFERROR(IF(AND(AH103&lt;=6,AH103&gt;=1),$F$149,IF(AN104&gt;0.284,$F$145,$F$146)),0)</f>
        <v>0</v>
      </c>
      <c r="AL103" s="40"/>
      <c r="AM103" s="33"/>
      <c r="AN103" s="33"/>
      <c r="AQ103" s="39">
        <f>IFERROR(VLOOKUP(AQ179,DAY!$A$2:$E$744,5,0),0)</f>
        <v>0</v>
      </c>
    </row>
    <row r="104" spans="1:43" ht="27.75" customHeight="1" outlineLevel="1" thickBot="1" x14ac:dyDescent="0.45">
      <c r="A104" s="222"/>
      <c r="B104" s="27" t="s">
        <v>5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189">
        <f>IFERROR(AM104,0)</f>
        <v>0</v>
      </c>
      <c r="AF104" s="190"/>
      <c r="AG104" s="214"/>
      <c r="AH104" s="189">
        <f>IFERROR(AN104,0)</f>
        <v>0</v>
      </c>
      <c r="AI104" s="191"/>
      <c r="AJ104" s="214"/>
      <c r="AM104" s="46" t="e">
        <f>ROUND(AF103/AE103,3)</f>
        <v>#DIV/0!</v>
      </c>
      <c r="AN104" s="47" t="e">
        <f>ROUND(AI103/AH103,3)</f>
        <v>#DIV/0!</v>
      </c>
      <c r="AQ104" s="43">
        <f>IFERROR(VLOOKUP(AQ179,DAY!$A$2:$E$744,6,0),0)</f>
        <v>0</v>
      </c>
    </row>
    <row r="105" spans="1:43" ht="27.75" customHeight="1" outlineLevel="1" thickBot="1" x14ac:dyDescent="0.45">
      <c r="A105" s="196" t="s">
        <v>77</v>
      </c>
      <c r="B105" s="32" t="s">
        <v>0</v>
      </c>
      <c r="C105" s="86">
        <f>IFERROR(VLOOKUP(C174,DAY!$A$2:$E$1096,2,0),0)</f>
        <v>0</v>
      </c>
      <c r="D105" s="86">
        <f>IFERROR(VLOOKUP(D174,DAY!$A$2:$E$1096,2,0),0)</f>
        <v>0</v>
      </c>
      <c r="E105" s="86">
        <f>IFERROR(VLOOKUP(E174,DAY!$A$2:$E$1096,2,0),0)</f>
        <v>0</v>
      </c>
      <c r="F105" s="86">
        <f>IFERROR(VLOOKUP(F174,DAY!$A$2:$E$1096,2,0),0)</f>
        <v>0</v>
      </c>
      <c r="G105" s="86">
        <f>IFERROR(VLOOKUP(G174,DAY!$A$2:$E$1096,2,0),0)</f>
        <v>0</v>
      </c>
      <c r="H105" s="86">
        <f>IFERROR(VLOOKUP(H174,DAY!$A$2:$E$1096,2,0),0)</f>
        <v>0</v>
      </c>
      <c r="I105" s="86">
        <f>IFERROR(VLOOKUP(I174,DAY!$A$2:$E$1096,2,0),0)</f>
        <v>0</v>
      </c>
      <c r="J105" s="86">
        <f>IFERROR(VLOOKUP(J174,DAY!$A$2:$E$1096,2,0),0)</f>
        <v>0</v>
      </c>
      <c r="K105" s="86">
        <f>IFERROR(VLOOKUP(K174,DAY!$A$2:$E$1096,2,0),0)</f>
        <v>0</v>
      </c>
      <c r="L105" s="86">
        <f>IFERROR(VLOOKUP(L174,DAY!$A$2:$E$1096,2,0),0)</f>
        <v>0</v>
      </c>
      <c r="M105" s="86">
        <f>IFERROR(VLOOKUP(M174,DAY!$A$2:$E$1096,2,0),0)</f>
        <v>0</v>
      </c>
      <c r="N105" s="86">
        <f>IFERROR(VLOOKUP(N174,DAY!$A$2:$E$1096,2,0),0)</f>
        <v>0</v>
      </c>
      <c r="O105" s="86">
        <f>IFERROR(VLOOKUP(O174,DAY!$A$2:$E$1096,2,0),0)</f>
        <v>0</v>
      </c>
      <c r="P105" s="86">
        <f>IFERROR(VLOOKUP(P174,DAY!$A$2:$E$1096,2,0),0)</f>
        <v>0</v>
      </c>
      <c r="Q105" s="86">
        <f>IFERROR(VLOOKUP(Q174,DAY!$A$2:$E$1096,2,0),0)</f>
        <v>0</v>
      </c>
      <c r="R105" s="86">
        <f>IFERROR(VLOOKUP(R174,DAY!$A$2:$E$1096,2,0),0)</f>
        <v>0</v>
      </c>
      <c r="S105" s="86">
        <f>IFERROR(VLOOKUP(S174,DAY!$A$2:$E$1096,2,0),0)</f>
        <v>0</v>
      </c>
      <c r="T105" s="86">
        <f>IFERROR(VLOOKUP(T174,DAY!$A$2:$E$1096,2,0),0)</f>
        <v>0</v>
      </c>
      <c r="U105" s="86">
        <f>IFERROR(VLOOKUP(U174,DAY!$A$2:$E$1096,2,0),0)</f>
        <v>0</v>
      </c>
      <c r="V105" s="86">
        <f>IFERROR(VLOOKUP(V174,DAY!$A$2:$E$1096,2,0),0)</f>
        <v>0</v>
      </c>
      <c r="W105" s="86">
        <f>IFERROR(VLOOKUP(W174,DAY!$A$2:$E$1096,2,0),0)</f>
        <v>0</v>
      </c>
      <c r="X105" s="86">
        <f>IFERROR(VLOOKUP(X174,DAY!$A$2:$E$1096,2,0),0)</f>
        <v>0</v>
      </c>
      <c r="Y105" s="86">
        <f>IFERROR(VLOOKUP(Y174,DAY!$A$2:$E$1096,2,0),0)</f>
        <v>0</v>
      </c>
      <c r="Z105" s="86">
        <f>IFERROR(VLOOKUP(Z174,DAY!$A$2:$E$1096,2,0),0)</f>
        <v>0</v>
      </c>
      <c r="AA105" s="86">
        <f>IFERROR(VLOOKUP(AA174,DAY!$A$2:$E$1096,2,0),0)</f>
        <v>0</v>
      </c>
      <c r="AB105" s="86">
        <f>IFERROR(VLOOKUP(AB174,DAY!$A$2:$E$1096,2,0),0)</f>
        <v>0</v>
      </c>
      <c r="AC105" s="86">
        <f>IFERROR(VLOOKUP(AC174,DAY!$A$2:$E$1096,2,0),0)</f>
        <v>0</v>
      </c>
      <c r="AD105" s="86">
        <f>IFERROR(VLOOKUP(AD174,DAY!$A$2:$E$1096,2,0),0)</f>
        <v>0</v>
      </c>
      <c r="AE105" s="192" t="s">
        <v>11</v>
      </c>
      <c r="AF105" s="194" t="s">
        <v>12</v>
      </c>
      <c r="AG105" s="211" t="s">
        <v>84</v>
      </c>
      <c r="AH105" s="196" t="s">
        <v>11</v>
      </c>
      <c r="AI105" s="197" t="s">
        <v>13</v>
      </c>
      <c r="AJ105" s="211" t="s">
        <v>84</v>
      </c>
      <c r="AK105" s="40"/>
      <c r="AM105" s="33"/>
      <c r="AN105" s="33"/>
      <c r="AQ105" s="45">
        <f>IFERROR(VLOOKUP(AQ179,DAY!$A$2:$E$744,7,0),0)</f>
        <v>0</v>
      </c>
    </row>
    <row r="106" spans="1:43" ht="27.75" customHeight="1" outlineLevel="1" x14ac:dyDescent="0.4">
      <c r="A106" s="193"/>
      <c r="B106" s="35" t="s">
        <v>1</v>
      </c>
      <c r="C106" s="87">
        <f>IFERROR(VLOOKUP(C174,DAY!$A$2:$E$1096,3,0),0)</f>
        <v>0</v>
      </c>
      <c r="D106" s="87">
        <f>IFERROR(VLOOKUP(D174,DAY!$A$2:$E$1096,3,0),0)</f>
        <v>0</v>
      </c>
      <c r="E106" s="87">
        <f>IFERROR(VLOOKUP(E174,DAY!$A$2:$E$1096,3,0),0)</f>
        <v>0</v>
      </c>
      <c r="F106" s="87">
        <f>IFERROR(VLOOKUP(F174,DAY!$A$2:$E$1096,3,0),0)</f>
        <v>0</v>
      </c>
      <c r="G106" s="87">
        <f>IFERROR(VLOOKUP(G174,DAY!$A$2:$E$1096,3,0),0)</f>
        <v>0</v>
      </c>
      <c r="H106" s="87">
        <f>IFERROR(VLOOKUP(H174,DAY!$A$2:$E$1096,3,0),0)</f>
        <v>0</v>
      </c>
      <c r="I106" s="87">
        <f>IFERROR(VLOOKUP(I174,DAY!$A$2:$E$1096,3,0),0)</f>
        <v>0</v>
      </c>
      <c r="J106" s="87">
        <f>IFERROR(VLOOKUP(J174,DAY!$A$2:$E$1096,3,0),0)</f>
        <v>0</v>
      </c>
      <c r="K106" s="87">
        <f>IFERROR(VLOOKUP(K174,DAY!$A$2:$E$1096,3,0),0)</f>
        <v>0</v>
      </c>
      <c r="L106" s="87">
        <f>IFERROR(VLOOKUP(L174,DAY!$A$2:$E$1096,3,0),0)</f>
        <v>0</v>
      </c>
      <c r="M106" s="87">
        <f>IFERROR(VLOOKUP(M174,DAY!$A$2:$E$1096,3,0),0)</f>
        <v>0</v>
      </c>
      <c r="N106" s="87">
        <f>IFERROR(VLOOKUP(N174,DAY!$A$2:$E$1096,3,0),0)</f>
        <v>0</v>
      </c>
      <c r="O106" s="87">
        <f>IFERROR(VLOOKUP(O174,DAY!$A$2:$E$1096,3,0),0)</f>
        <v>0</v>
      </c>
      <c r="P106" s="87">
        <f>IFERROR(VLOOKUP(P174,DAY!$A$2:$E$1096,3,0),0)</f>
        <v>0</v>
      </c>
      <c r="Q106" s="87">
        <f>IFERROR(VLOOKUP(Q174,DAY!$A$2:$E$1096,3,0),0)</f>
        <v>0</v>
      </c>
      <c r="R106" s="87">
        <f>IFERROR(VLOOKUP(R174,DAY!$A$2:$E$1096,3,0),0)</f>
        <v>0</v>
      </c>
      <c r="S106" s="87">
        <f>IFERROR(VLOOKUP(S174,DAY!$A$2:$E$1096,3,0),0)</f>
        <v>0</v>
      </c>
      <c r="T106" s="87">
        <f>IFERROR(VLOOKUP(T174,DAY!$A$2:$E$1096,3,0),0)</f>
        <v>0</v>
      </c>
      <c r="U106" s="87">
        <f>IFERROR(VLOOKUP(U174,DAY!$A$2:$E$1096,3,0),0)</f>
        <v>0</v>
      </c>
      <c r="V106" s="87">
        <f>IFERROR(VLOOKUP(V174,DAY!$A$2:$E$1096,3,0),0)</f>
        <v>0</v>
      </c>
      <c r="W106" s="87">
        <f>IFERROR(VLOOKUP(W174,DAY!$A$2:$E$1096,3,0),0)</f>
        <v>0</v>
      </c>
      <c r="X106" s="87">
        <f>IFERROR(VLOOKUP(X174,DAY!$A$2:$E$1096,3,0),0)</f>
        <v>0</v>
      </c>
      <c r="Y106" s="87">
        <f>IFERROR(VLOOKUP(Y174,DAY!$A$2:$E$1096,3,0),0)</f>
        <v>0</v>
      </c>
      <c r="Z106" s="87">
        <f>IFERROR(VLOOKUP(Z174,DAY!$A$2:$E$1096,3,0),0)</f>
        <v>0</v>
      </c>
      <c r="AA106" s="87">
        <f>IFERROR(VLOOKUP(AA174,DAY!$A$2:$E$1096,3,0),0)</f>
        <v>0</v>
      </c>
      <c r="AB106" s="87">
        <f>IFERROR(VLOOKUP(AB174,DAY!$A$2:$E$1096,3,0),0)</f>
        <v>0</v>
      </c>
      <c r="AC106" s="87">
        <f>IFERROR(VLOOKUP(AC174,DAY!$A$2:$E$1096,3,0),0)</f>
        <v>0</v>
      </c>
      <c r="AD106" s="88">
        <f>IFERROR(VLOOKUP(AD174,DAY!$A$2:$E$1096,3,0),0)</f>
        <v>0</v>
      </c>
      <c r="AE106" s="193"/>
      <c r="AF106" s="195"/>
      <c r="AG106" s="211"/>
      <c r="AH106" s="193"/>
      <c r="AI106" s="198"/>
      <c r="AJ106" s="211"/>
      <c r="AM106" s="33"/>
      <c r="AN106" s="33"/>
      <c r="AQ106" s="34">
        <f>IFERROR(VLOOKUP(AQ185,DAY!$A$2:$E$744,2,0),0)</f>
        <v>0</v>
      </c>
    </row>
    <row r="107" spans="1:43" ht="27.75" customHeight="1" outlineLevel="1" x14ac:dyDescent="0.4">
      <c r="A107" s="193"/>
      <c r="B107" s="38" t="s">
        <v>2</v>
      </c>
      <c r="C107" s="89">
        <f>IFERROR(VLOOKUP(C174,DAY!$A$2:$E$1096,4,0),0)</f>
        <v>0</v>
      </c>
      <c r="D107" s="89">
        <f>IFERROR(VLOOKUP(D174,DAY!$A$2:$E$1096,4,0),0)</f>
        <v>0</v>
      </c>
      <c r="E107" s="89">
        <f>IFERROR(VLOOKUP(E174,DAY!$A$2:$E$1096,4,0),0)</f>
        <v>0</v>
      </c>
      <c r="F107" s="89">
        <f>IFERROR(VLOOKUP(F174,DAY!$A$2:$E$1096,4,0),0)</f>
        <v>0</v>
      </c>
      <c r="G107" s="89">
        <f>IFERROR(VLOOKUP(G174,DAY!$A$2:$E$1096,4,0),0)</f>
        <v>0</v>
      </c>
      <c r="H107" s="89">
        <f>IFERROR(VLOOKUP(H174,DAY!$A$2:$E$1096,4,0),0)</f>
        <v>0</v>
      </c>
      <c r="I107" s="89">
        <f>IFERROR(VLOOKUP(I174,DAY!$A$2:$E$1096,4,0),0)</f>
        <v>0</v>
      </c>
      <c r="J107" s="89">
        <f>IFERROR(VLOOKUP(J174,DAY!$A$2:$E$1096,4,0),0)</f>
        <v>0</v>
      </c>
      <c r="K107" s="89">
        <f>IFERROR(VLOOKUP(K174,DAY!$A$2:$E$1096,4,0),0)</f>
        <v>0</v>
      </c>
      <c r="L107" s="89">
        <f>IFERROR(VLOOKUP(L174,DAY!$A$2:$E$1096,4,0),0)</f>
        <v>0</v>
      </c>
      <c r="M107" s="89">
        <f>IFERROR(VLOOKUP(M174,DAY!$A$2:$E$1096,4,0),0)</f>
        <v>0</v>
      </c>
      <c r="N107" s="89">
        <f>IFERROR(VLOOKUP(N174,DAY!$A$2:$E$1096,4,0),0)</f>
        <v>0</v>
      </c>
      <c r="O107" s="89">
        <f>IFERROR(VLOOKUP(O174,DAY!$A$2:$E$1096,4,0),0)</f>
        <v>0</v>
      </c>
      <c r="P107" s="89">
        <f>IFERROR(VLOOKUP(P174,DAY!$A$2:$E$1096,4,0),0)</f>
        <v>0</v>
      </c>
      <c r="Q107" s="89">
        <f>IFERROR(VLOOKUP(Q174,DAY!$A$2:$E$1096,4,0),0)</f>
        <v>0</v>
      </c>
      <c r="R107" s="89">
        <f>IFERROR(VLOOKUP(R174,DAY!$A$2:$E$1096,4,0),0)</f>
        <v>0</v>
      </c>
      <c r="S107" s="89">
        <f>IFERROR(VLOOKUP(S174,DAY!$A$2:$E$1096,4,0),0)</f>
        <v>0</v>
      </c>
      <c r="T107" s="89">
        <f>IFERROR(VLOOKUP(T174,DAY!$A$2:$E$1096,4,0),0)</f>
        <v>0</v>
      </c>
      <c r="U107" s="89">
        <f>IFERROR(VLOOKUP(U174,DAY!$A$2:$E$1096,4,0),0)</f>
        <v>0</v>
      </c>
      <c r="V107" s="89">
        <f>IFERROR(VLOOKUP(V174,DAY!$A$2:$E$1096,4,0),0)</f>
        <v>0</v>
      </c>
      <c r="W107" s="89">
        <f>IFERROR(VLOOKUP(W174,DAY!$A$2:$E$1096,4,0),0)</f>
        <v>0</v>
      </c>
      <c r="X107" s="89">
        <f>IFERROR(VLOOKUP(X174,DAY!$A$2:$E$1096,4,0),0)</f>
        <v>0</v>
      </c>
      <c r="Y107" s="89">
        <f>IFERROR(VLOOKUP(Y174,DAY!$A$2:$E$1096,4,0),0)</f>
        <v>0</v>
      </c>
      <c r="Z107" s="89">
        <f>IFERROR(VLOOKUP(Z174,DAY!$A$2:$E$1096,4,0),0)</f>
        <v>0</v>
      </c>
      <c r="AA107" s="89">
        <f>IFERROR(VLOOKUP(AA174,DAY!$A$2:$E$1096,4,0),0)</f>
        <v>0</v>
      </c>
      <c r="AB107" s="89">
        <f>IFERROR(VLOOKUP(AB174,DAY!$A$2:$E$1096,4,0),0)</f>
        <v>0</v>
      </c>
      <c r="AC107" s="89">
        <f>IFERROR(VLOOKUP(AC174,DAY!$A$2:$E$1096,4,0),0)</f>
        <v>0</v>
      </c>
      <c r="AD107" s="89">
        <f>IFERROR(VLOOKUP(AD174,DAY!$A$2:$E$1096,4,0),0)</f>
        <v>0</v>
      </c>
      <c r="AE107" s="193"/>
      <c r="AF107" s="195"/>
      <c r="AG107" s="211"/>
      <c r="AH107" s="193"/>
      <c r="AI107" s="198"/>
      <c r="AJ107" s="211"/>
      <c r="AM107" s="33"/>
      <c r="AN107" s="33"/>
      <c r="AQ107" s="37">
        <f>IFERROR(VLOOKUP(AQ185,DAY!$A$2:$E$744,3,0),0)</f>
        <v>0</v>
      </c>
    </row>
    <row r="108" spans="1:43" ht="89.25" customHeight="1" outlineLevel="1" x14ac:dyDescent="0.4">
      <c r="A108" s="193"/>
      <c r="B108" s="39" t="s">
        <v>3</v>
      </c>
      <c r="C108" s="90">
        <f>IFERROR(VLOOKUP(C174,DAY!$A$2:$E$1096,5,0),0)</f>
        <v>0</v>
      </c>
      <c r="D108" s="90">
        <f>IFERROR(VLOOKUP(D174,DAY!$A$2:$E$1096,5,0),0)</f>
        <v>0</v>
      </c>
      <c r="E108" s="90">
        <f>IFERROR(VLOOKUP(E174,DAY!$A$2:$E$1096,5,0),0)</f>
        <v>0</v>
      </c>
      <c r="F108" s="90">
        <f>IFERROR(VLOOKUP(F174,DAY!$A$2:$E$1096,5,0),0)</f>
        <v>0</v>
      </c>
      <c r="G108" s="90">
        <f>IFERROR(VLOOKUP(G174,DAY!$A$2:$E$1096,5,0),0)</f>
        <v>0</v>
      </c>
      <c r="H108" s="90">
        <f>IFERROR(VLOOKUP(H174,DAY!$A$2:$E$1096,5,0),0)</f>
        <v>0</v>
      </c>
      <c r="I108" s="90">
        <f>IFERROR(VLOOKUP(I174,DAY!$A$2:$E$1096,5,0),0)</f>
        <v>0</v>
      </c>
      <c r="J108" s="90">
        <f>IFERROR(VLOOKUP(J174,DAY!$A$2:$E$1096,5,0),0)</f>
        <v>0</v>
      </c>
      <c r="K108" s="90">
        <f>IFERROR(VLOOKUP(K174,DAY!$A$2:$E$1096,5,0),0)</f>
        <v>0</v>
      </c>
      <c r="L108" s="90">
        <f>IFERROR(VLOOKUP(L174,DAY!$A$2:$E$1096,5,0),0)</f>
        <v>0</v>
      </c>
      <c r="M108" s="90">
        <f>IFERROR(VLOOKUP(M174,DAY!$A$2:$E$1096,5,0),0)</f>
        <v>0</v>
      </c>
      <c r="N108" s="90">
        <f>IFERROR(VLOOKUP(N174,DAY!$A$2:$E$1096,5,0),0)</f>
        <v>0</v>
      </c>
      <c r="O108" s="90">
        <f>IFERROR(VLOOKUP(O174,DAY!$A$2:$E$1096,5,0),0)</f>
        <v>0</v>
      </c>
      <c r="P108" s="90">
        <f>IFERROR(VLOOKUP(P174,DAY!$A$2:$E$1096,5,0),0)</f>
        <v>0</v>
      </c>
      <c r="Q108" s="90">
        <f>IFERROR(VLOOKUP(Q174,DAY!$A$2:$E$1096,5,0),0)</f>
        <v>0</v>
      </c>
      <c r="R108" s="90">
        <f>IFERROR(VLOOKUP(R174,DAY!$A$2:$E$1096,5,0),0)</f>
        <v>0</v>
      </c>
      <c r="S108" s="90">
        <f>IFERROR(VLOOKUP(S174,DAY!$A$2:$E$1096,5,0),0)</f>
        <v>0</v>
      </c>
      <c r="T108" s="90">
        <f>IFERROR(VLOOKUP(T174,DAY!$A$2:$E$1096,5,0),0)</f>
        <v>0</v>
      </c>
      <c r="U108" s="90">
        <f>IFERROR(VLOOKUP(U174,DAY!$A$2:$E$1096,5,0),0)</f>
        <v>0</v>
      </c>
      <c r="V108" s="90">
        <f>IFERROR(VLOOKUP(V174,DAY!$A$2:$E$1096,5,0),0)</f>
        <v>0</v>
      </c>
      <c r="W108" s="90">
        <f>IFERROR(VLOOKUP(W174,DAY!$A$2:$E$1096,5,0),0)</f>
        <v>0</v>
      </c>
      <c r="X108" s="90">
        <f>IFERROR(VLOOKUP(X174,DAY!$A$2:$E$1096,5,0),0)</f>
        <v>0</v>
      </c>
      <c r="Y108" s="90">
        <f>IFERROR(VLOOKUP(Y174,DAY!$A$2:$E$1096,5,0),0)</f>
        <v>0</v>
      </c>
      <c r="Z108" s="90">
        <f>IFERROR(VLOOKUP(Z174,DAY!$A$2:$E$1096,5,0),0)</f>
        <v>0</v>
      </c>
      <c r="AA108" s="90">
        <f>IFERROR(VLOOKUP(AA174,DAY!$A$2:$E$1096,5,0),0)</f>
        <v>0</v>
      </c>
      <c r="AB108" s="90">
        <f>IFERROR(VLOOKUP(AB174,DAY!$A$2:$E$1096,5,0),0)</f>
        <v>0</v>
      </c>
      <c r="AC108" s="90">
        <f>IFERROR(VLOOKUP(AC174,DAY!$A$2:$E$1096,5,0),0)</f>
        <v>0</v>
      </c>
      <c r="AD108" s="90">
        <f>IFERROR(VLOOKUP(AD174,DAY!$A$2:$E$1096,5,0),0)</f>
        <v>0</v>
      </c>
      <c r="AE108" s="193"/>
      <c r="AF108" s="195"/>
      <c r="AG108" s="212"/>
      <c r="AH108" s="193"/>
      <c r="AI108" s="198"/>
      <c r="AJ108" s="212"/>
      <c r="AM108" s="41"/>
      <c r="AN108" s="41"/>
      <c r="AQ108" s="37">
        <f>IFERROR(VLOOKUP(AQ185,DAY!$A$2:$E$744,4,0),0)</f>
        <v>0</v>
      </c>
    </row>
    <row r="109" spans="1:43" ht="27.75" customHeight="1" outlineLevel="1" x14ac:dyDescent="0.4">
      <c r="A109" s="193"/>
      <c r="B109" s="37" t="s">
        <v>4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44">
        <f>IF(COUNT(C109:AD109)=0,+(COUNTIF(C109:AD109,"作業"))+(COUNTIF(C109:AD109,"休日")),"")</f>
        <v>0</v>
      </c>
      <c r="AF109" s="98">
        <f>IF(+COUNT(C109:AD109)=0,(COUNTIF(C109:AD109,"休日")),"")</f>
        <v>0</v>
      </c>
      <c r="AG109" s="213">
        <f>IFERROR(IF(AND(AE109&lt;=6,AE109&gt;=1),$F$149,IF(AM110&gt;0.284,$F$147,$F$148)),0)</f>
        <v>0</v>
      </c>
      <c r="AH109" s="44">
        <f>IF(COUNT(C110:AD110)=0,+(COUNTIF(C110:AD110,"作業"))+(COUNTIF(C110:AD110,"休日")),"")</f>
        <v>0</v>
      </c>
      <c r="AI109" s="61">
        <f>IF(COUNT(C110:AD110)=0,(COUNTIF(C110:AD110,"休日")),"")</f>
        <v>0</v>
      </c>
      <c r="AJ109" s="213">
        <f>IFERROR(IF(AND(AH109&lt;=6,AH109&gt;=1),$F$149,IF(AN110&gt;0.284,$F$145,$F$146)),0)</f>
        <v>0</v>
      </c>
      <c r="AL109" s="40"/>
      <c r="AM109" s="33"/>
      <c r="AN109" s="33"/>
      <c r="AQ109" s="39">
        <f>IFERROR(VLOOKUP(AQ185,DAY!$A$2:$E$744,5,0),0)</f>
        <v>0</v>
      </c>
    </row>
    <row r="110" spans="1:43" ht="27.75" customHeight="1" outlineLevel="1" thickBot="1" x14ac:dyDescent="0.45">
      <c r="A110" s="222"/>
      <c r="B110" s="27" t="s">
        <v>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189">
        <f>IFERROR(AM110,0)</f>
        <v>0</v>
      </c>
      <c r="AF110" s="190"/>
      <c r="AG110" s="214"/>
      <c r="AH110" s="189">
        <f>IFERROR(AN110,0)</f>
        <v>0</v>
      </c>
      <c r="AI110" s="191"/>
      <c r="AJ110" s="214"/>
      <c r="AM110" s="46" t="e">
        <f>ROUND(AF109/AE109,3)</f>
        <v>#DIV/0!</v>
      </c>
      <c r="AN110" s="47" t="e">
        <f>ROUND(AI109/AH109,3)</f>
        <v>#DIV/0!</v>
      </c>
      <c r="AQ110" s="43">
        <f>IFERROR(VLOOKUP(AQ185,DAY!$A$2:$E$744,6,0),0)</f>
        <v>0</v>
      </c>
    </row>
    <row r="111" spans="1:43" ht="27.75" customHeight="1" outlineLevel="1" thickBot="1" x14ac:dyDescent="0.45">
      <c r="A111" s="196" t="s">
        <v>78</v>
      </c>
      <c r="B111" s="32" t="s">
        <v>0</v>
      </c>
      <c r="C111" s="86">
        <f>IFERROR(VLOOKUP(C175,DAY!$A$2:$E$1096,2,0),0)</f>
        <v>0</v>
      </c>
      <c r="D111" s="86">
        <f>IFERROR(VLOOKUP(D175,DAY!$A$2:$E$1096,2,0),0)</f>
        <v>0</v>
      </c>
      <c r="E111" s="86">
        <f>IFERROR(VLOOKUP(E175,DAY!$A$2:$E$1096,2,0),0)</f>
        <v>0</v>
      </c>
      <c r="F111" s="86">
        <f>IFERROR(VLOOKUP(F175,DAY!$A$2:$E$1096,2,0),0)</f>
        <v>0</v>
      </c>
      <c r="G111" s="86">
        <f>IFERROR(VLOOKUP(G175,DAY!$A$2:$E$1096,2,0),0)</f>
        <v>0</v>
      </c>
      <c r="H111" s="86">
        <f>IFERROR(VLOOKUP(H175,DAY!$A$2:$E$1096,2,0),0)</f>
        <v>0</v>
      </c>
      <c r="I111" s="86">
        <f>IFERROR(VLOOKUP(I175,DAY!$A$2:$E$1096,2,0),0)</f>
        <v>0</v>
      </c>
      <c r="J111" s="86">
        <f>IFERROR(VLOOKUP(J175,DAY!$A$2:$E$1096,2,0),0)</f>
        <v>0</v>
      </c>
      <c r="K111" s="86">
        <f>IFERROR(VLOOKUP(K175,DAY!$A$2:$E$1096,2,0),0)</f>
        <v>0</v>
      </c>
      <c r="L111" s="86">
        <f>IFERROR(VLOOKUP(L175,DAY!$A$2:$E$1096,2,0),0)</f>
        <v>0</v>
      </c>
      <c r="M111" s="86">
        <f>IFERROR(VLOOKUP(M175,DAY!$A$2:$E$1096,2,0),0)</f>
        <v>0</v>
      </c>
      <c r="N111" s="86">
        <f>IFERROR(VLOOKUP(N175,DAY!$A$2:$E$1096,2,0),0)</f>
        <v>0</v>
      </c>
      <c r="O111" s="86">
        <f>IFERROR(VLOOKUP(O175,DAY!$A$2:$E$1096,2,0),0)</f>
        <v>0</v>
      </c>
      <c r="P111" s="86">
        <f>IFERROR(VLOOKUP(P175,DAY!$A$2:$E$1096,2,0),0)</f>
        <v>0</v>
      </c>
      <c r="Q111" s="86">
        <f>IFERROR(VLOOKUP(Q175,DAY!$A$2:$E$1096,2,0),0)</f>
        <v>0</v>
      </c>
      <c r="R111" s="86">
        <f>IFERROR(VLOOKUP(R175,DAY!$A$2:$E$1096,2,0),0)</f>
        <v>0</v>
      </c>
      <c r="S111" s="86">
        <f>IFERROR(VLOOKUP(S175,DAY!$A$2:$E$1096,2,0),0)</f>
        <v>0</v>
      </c>
      <c r="T111" s="86">
        <f>IFERROR(VLOOKUP(T175,DAY!$A$2:$E$1096,2,0),0)</f>
        <v>0</v>
      </c>
      <c r="U111" s="86">
        <f>IFERROR(VLOOKUP(U175,DAY!$A$2:$E$1096,2,0),0)</f>
        <v>0</v>
      </c>
      <c r="V111" s="86">
        <f>IFERROR(VLOOKUP(V175,DAY!$A$2:$E$1096,2,0),0)</f>
        <v>0</v>
      </c>
      <c r="W111" s="86">
        <f>IFERROR(VLOOKUP(W175,DAY!$A$2:$E$1096,2,0),0)</f>
        <v>0</v>
      </c>
      <c r="X111" s="86">
        <f>IFERROR(VLOOKUP(X175,DAY!$A$2:$E$1096,2,0),0)</f>
        <v>0</v>
      </c>
      <c r="Y111" s="86">
        <f>IFERROR(VLOOKUP(Y175,DAY!$A$2:$E$1096,2,0),0)</f>
        <v>0</v>
      </c>
      <c r="Z111" s="86">
        <f>IFERROR(VLOOKUP(Z175,DAY!$A$2:$E$1096,2,0),0)</f>
        <v>0</v>
      </c>
      <c r="AA111" s="86">
        <f>IFERROR(VLOOKUP(AA175,DAY!$A$2:$E$1096,2,0),0)</f>
        <v>0</v>
      </c>
      <c r="AB111" s="86">
        <f>IFERROR(VLOOKUP(AB175,DAY!$A$2:$E$1096,2,0),0)</f>
        <v>0</v>
      </c>
      <c r="AC111" s="86">
        <f>IFERROR(VLOOKUP(AC175,DAY!$A$2:$E$1096,2,0),0)</f>
        <v>0</v>
      </c>
      <c r="AD111" s="86">
        <f>IFERROR(VLOOKUP(AD175,DAY!$A$2:$E$1096,2,0),0)</f>
        <v>0</v>
      </c>
      <c r="AE111" s="192" t="s">
        <v>11</v>
      </c>
      <c r="AF111" s="194" t="s">
        <v>12</v>
      </c>
      <c r="AG111" s="211" t="s">
        <v>84</v>
      </c>
      <c r="AH111" s="196" t="s">
        <v>11</v>
      </c>
      <c r="AI111" s="197" t="s">
        <v>13</v>
      </c>
      <c r="AJ111" s="211" t="s">
        <v>84</v>
      </c>
      <c r="AK111" s="40"/>
      <c r="AM111" s="33"/>
      <c r="AN111" s="33"/>
      <c r="AQ111" s="45">
        <f>IFERROR(VLOOKUP(AQ185,DAY!$A$2:$E$744,7,0),0)</f>
        <v>0</v>
      </c>
    </row>
    <row r="112" spans="1:43" ht="27.75" customHeight="1" outlineLevel="1" x14ac:dyDescent="0.4">
      <c r="A112" s="193"/>
      <c r="B112" s="35" t="s">
        <v>1</v>
      </c>
      <c r="C112" s="87">
        <f>IFERROR(VLOOKUP(C175,DAY!$A$2:$E$1096,3,0),0)</f>
        <v>0</v>
      </c>
      <c r="D112" s="87">
        <f>IFERROR(VLOOKUP(D175,DAY!$A$2:$E$1096,3,0),0)</f>
        <v>0</v>
      </c>
      <c r="E112" s="87">
        <f>IFERROR(VLOOKUP(E175,DAY!$A$2:$E$1096,3,0),0)</f>
        <v>0</v>
      </c>
      <c r="F112" s="87">
        <f>IFERROR(VLOOKUP(F175,DAY!$A$2:$E$1096,3,0),0)</f>
        <v>0</v>
      </c>
      <c r="G112" s="87">
        <f>IFERROR(VLOOKUP(G175,DAY!$A$2:$E$1096,3,0),0)</f>
        <v>0</v>
      </c>
      <c r="H112" s="87">
        <f>IFERROR(VLOOKUP(H175,DAY!$A$2:$E$1096,3,0),0)</f>
        <v>0</v>
      </c>
      <c r="I112" s="87">
        <f>IFERROR(VLOOKUP(I175,DAY!$A$2:$E$1096,3,0),0)</f>
        <v>0</v>
      </c>
      <c r="J112" s="87">
        <f>IFERROR(VLOOKUP(J175,DAY!$A$2:$E$1096,3,0),0)</f>
        <v>0</v>
      </c>
      <c r="K112" s="87">
        <f>IFERROR(VLOOKUP(K175,DAY!$A$2:$E$1096,3,0),0)</f>
        <v>0</v>
      </c>
      <c r="L112" s="87">
        <f>IFERROR(VLOOKUP(L175,DAY!$A$2:$E$1096,3,0),0)</f>
        <v>0</v>
      </c>
      <c r="M112" s="87">
        <f>IFERROR(VLOOKUP(M175,DAY!$A$2:$E$1096,3,0),0)</f>
        <v>0</v>
      </c>
      <c r="N112" s="87">
        <f>IFERROR(VLOOKUP(N175,DAY!$A$2:$E$1096,3,0),0)</f>
        <v>0</v>
      </c>
      <c r="O112" s="87">
        <f>IFERROR(VLOOKUP(O175,DAY!$A$2:$E$1096,3,0),0)</f>
        <v>0</v>
      </c>
      <c r="P112" s="87">
        <f>IFERROR(VLOOKUP(P175,DAY!$A$2:$E$1096,3,0),0)</f>
        <v>0</v>
      </c>
      <c r="Q112" s="87">
        <f>IFERROR(VLOOKUP(Q175,DAY!$A$2:$E$1096,3,0),0)</f>
        <v>0</v>
      </c>
      <c r="R112" s="87">
        <f>IFERROR(VLOOKUP(R175,DAY!$A$2:$E$1096,3,0),0)</f>
        <v>0</v>
      </c>
      <c r="S112" s="87">
        <f>IFERROR(VLOOKUP(S175,DAY!$A$2:$E$1096,3,0),0)</f>
        <v>0</v>
      </c>
      <c r="T112" s="87">
        <f>IFERROR(VLOOKUP(T175,DAY!$A$2:$E$1096,3,0),0)</f>
        <v>0</v>
      </c>
      <c r="U112" s="87">
        <f>IFERROR(VLOOKUP(U175,DAY!$A$2:$E$1096,3,0),0)</f>
        <v>0</v>
      </c>
      <c r="V112" s="87">
        <f>IFERROR(VLOOKUP(V175,DAY!$A$2:$E$1096,3,0),0)</f>
        <v>0</v>
      </c>
      <c r="W112" s="87">
        <f>IFERROR(VLOOKUP(W175,DAY!$A$2:$E$1096,3,0),0)</f>
        <v>0</v>
      </c>
      <c r="X112" s="87">
        <f>IFERROR(VLOOKUP(X175,DAY!$A$2:$E$1096,3,0),0)</f>
        <v>0</v>
      </c>
      <c r="Y112" s="87">
        <f>IFERROR(VLOOKUP(Y175,DAY!$A$2:$E$1096,3,0),0)</f>
        <v>0</v>
      </c>
      <c r="Z112" s="87">
        <f>IFERROR(VLOOKUP(Z175,DAY!$A$2:$E$1096,3,0),0)</f>
        <v>0</v>
      </c>
      <c r="AA112" s="87">
        <f>IFERROR(VLOOKUP(AA175,DAY!$A$2:$E$1096,3,0),0)</f>
        <v>0</v>
      </c>
      <c r="AB112" s="87">
        <f>IFERROR(VLOOKUP(AB175,DAY!$A$2:$E$1096,3,0),0)</f>
        <v>0</v>
      </c>
      <c r="AC112" s="87">
        <f>IFERROR(VLOOKUP(AC175,DAY!$A$2:$E$1096,3,0),0)</f>
        <v>0</v>
      </c>
      <c r="AD112" s="88">
        <f>IFERROR(VLOOKUP(AD175,DAY!$A$2:$E$1096,3,0),0)</f>
        <v>0</v>
      </c>
      <c r="AE112" s="193"/>
      <c r="AF112" s="195"/>
      <c r="AG112" s="211"/>
      <c r="AH112" s="193"/>
      <c r="AI112" s="198"/>
      <c r="AJ112" s="211"/>
      <c r="AM112" s="33"/>
      <c r="AN112" s="33"/>
      <c r="AQ112" s="34">
        <f>IFERROR(VLOOKUP(AQ191,DAY!$A$2:$E$744,2,0),0)</f>
        <v>0</v>
      </c>
    </row>
    <row r="113" spans="1:43" ht="27.75" customHeight="1" outlineLevel="1" x14ac:dyDescent="0.4">
      <c r="A113" s="193"/>
      <c r="B113" s="38" t="s">
        <v>2</v>
      </c>
      <c r="C113" s="89">
        <f>IFERROR(VLOOKUP(C175,DAY!$A$2:$E$1096,4,0),0)</f>
        <v>0</v>
      </c>
      <c r="D113" s="89">
        <f>IFERROR(VLOOKUP(D175,DAY!$A$2:$E$1096,4,0),0)</f>
        <v>0</v>
      </c>
      <c r="E113" s="89">
        <f>IFERROR(VLOOKUP(E175,DAY!$A$2:$E$1096,4,0),0)</f>
        <v>0</v>
      </c>
      <c r="F113" s="89">
        <f>IFERROR(VLOOKUP(F175,DAY!$A$2:$E$1096,4,0),0)</f>
        <v>0</v>
      </c>
      <c r="G113" s="89">
        <f>IFERROR(VLOOKUP(G175,DAY!$A$2:$E$1096,4,0),0)</f>
        <v>0</v>
      </c>
      <c r="H113" s="89">
        <f>IFERROR(VLOOKUP(H175,DAY!$A$2:$E$1096,4,0),0)</f>
        <v>0</v>
      </c>
      <c r="I113" s="89">
        <f>IFERROR(VLOOKUP(I175,DAY!$A$2:$E$1096,4,0),0)</f>
        <v>0</v>
      </c>
      <c r="J113" s="89">
        <f>IFERROR(VLOOKUP(J175,DAY!$A$2:$E$1096,4,0),0)</f>
        <v>0</v>
      </c>
      <c r="K113" s="89">
        <f>IFERROR(VLOOKUP(K175,DAY!$A$2:$E$1096,4,0),0)</f>
        <v>0</v>
      </c>
      <c r="L113" s="89">
        <f>IFERROR(VLOOKUP(L175,DAY!$A$2:$E$1096,4,0),0)</f>
        <v>0</v>
      </c>
      <c r="M113" s="89">
        <f>IFERROR(VLOOKUP(M175,DAY!$A$2:$E$1096,4,0),0)</f>
        <v>0</v>
      </c>
      <c r="N113" s="89">
        <f>IFERROR(VLOOKUP(N175,DAY!$A$2:$E$1096,4,0),0)</f>
        <v>0</v>
      </c>
      <c r="O113" s="89">
        <f>IFERROR(VLOOKUP(O175,DAY!$A$2:$E$1096,4,0),0)</f>
        <v>0</v>
      </c>
      <c r="P113" s="89">
        <f>IFERROR(VLOOKUP(P175,DAY!$A$2:$E$1096,4,0),0)</f>
        <v>0</v>
      </c>
      <c r="Q113" s="89">
        <f>IFERROR(VLOOKUP(Q175,DAY!$A$2:$E$1096,4,0),0)</f>
        <v>0</v>
      </c>
      <c r="R113" s="89">
        <f>IFERROR(VLOOKUP(R175,DAY!$A$2:$E$1096,4,0),0)</f>
        <v>0</v>
      </c>
      <c r="S113" s="89">
        <f>IFERROR(VLOOKUP(S175,DAY!$A$2:$E$1096,4,0),0)</f>
        <v>0</v>
      </c>
      <c r="T113" s="89">
        <f>IFERROR(VLOOKUP(T175,DAY!$A$2:$E$1096,4,0),0)</f>
        <v>0</v>
      </c>
      <c r="U113" s="89">
        <f>IFERROR(VLOOKUP(U175,DAY!$A$2:$E$1096,4,0),0)</f>
        <v>0</v>
      </c>
      <c r="V113" s="89">
        <f>IFERROR(VLOOKUP(V175,DAY!$A$2:$E$1096,4,0),0)</f>
        <v>0</v>
      </c>
      <c r="W113" s="89">
        <f>IFERROR(VLOOKUP(W175,DAY!$A$2:$E$1096,4,0),0)</f>
        <v>0</v>
      </c>
      <c r="X113" s="89">
        <f>IFERROR(VLOOKUP(X175,DAY!$A$2:$E$1096,4,0),0)</f>
        <v>0</v>
      </c>
      <c r="Y113" s="89">
        <f>IFERROR(VLOOKUP(Y175,DAY!$A$2:$E$1096,4,0),0)</f>
        <v>0</v>
      </c>
      <c r="Z113" s="89">
        <f>IFERROR(VLOOKUP(Z175,DAY!$A$2:$E$1096,4,0),0)</f>
        <v>0</v>
      </c>
      <c r="AA113" s="89">
        <f>IFERROR(VLOOKUP(AA175,DAY!$A$2:$E$1096,4,0),0)</f>
        <v>0</v>
      </c>
      <c r="AB113" s="89">
        <f>IFERROR(VLOOKUP(AB175,DAY!$A$2:$E$1096,4,0),0)</f>
        <v>0</v>
      </c>
      <c r="AC113" s="89">
        <f>IFERROR(VLOOKUP(AC175,DAY!$A$2:$E$1096,4,0),0)</f>
        <v>0</v>
      </c>
      <c r="AD113" s="89">
        <f>IFERROR(VLOOKUP(AD175,DAY!$A$2:$E$1096,4,0),0)</f>
        <v>0</v>
      </c>
      <c r="AE113" s="193"/>
      <c r="AF113" s="195"/>
      <c r="AG113" s="211"/>
      <c r="AH113" s="193"/>
      <c r="AI113" s="198"/>
      <c r="AJ113" s="211"/>
      <c r="AM113" s="33"/>
      <c r="AN113" s="33"/>
      <c r="AQ113" s="37">
        <f>IFERROR(VLOOKUP(AQ191,DAY!$A$2:$E$744,3,0),0)</f>
        <v>0</v>
      </c>
    </row>
    <row r="114" spans="1:43" ht="89.25" customHeight="1" x14ac:dyDescent="0.4">
      <c r="A114" s="193"/>
      <c r="B114" s="39" t="s">
        <v>3</v>
      </c>
      <c r="C114" s="90">
        <f>IFERROR(VLOOKUP(C175,DAY!$A$2:$E$1096,5,0),0)</f>
        <v>0</v>
      </c>
      <c r="D114" s="90">
        <f>IFERROR(VLOOKUP(D175,DAY!$A$2:$E$1096,5,0),0)</f>
        <v>0</v>
      </c>
      <c r="E114" s="90">
        <f>IFERROR(VLOOKUP(E175,DAY!$A$2:$E$1096,5,0),0)</f>
        <v>0</v>
      </c>
      <c r="F114" s="90">
        <f>IFERROR(VLOOKUP(F175,DAY!$A$2:$E$1096,5,0),0)</f>
        <v>0</v>
      </c>
      <c r="G114" s="90">
        <f>IFERROR(VLOOKUP(G175,DAY!$A$2:$E$1096,5,0),0)</f>
        <v>0</v>
      </c>
      <c r="H114" s="90">
        <f>IFERROR(VLOOKUP(H175,DAY!$A$2:$E$1096,5,0),0)</f>
        <v>0</v>
      </c>
      <c r="I114" s="90">
        <f>IFERROR(VLOOKUP(I175,DAY!$A$2:$E$1096,5,0),0)</f>
        <v>0</v>
      </c>
      <c r="J114" s="90">
        <f>IFERROR(VLOOKUP(J175,DAY!$A$2:$E$1096,5,0),0)</f>
        <v>0</v>
      </c>
      <c r="K114" s="90">
        <f>IFERROR(VLOOKUP(K175,DAY!$A$2:$E$1096,5,0),0)</f>
        <v>0</v>
      </c>
      <c r="L114" s="90">
        <f>IFERROR(VLOOKUP(L175,DAY!$A$2:$E$1096,5,0),0)</f>
        <v>0</v>
      </c>
      <c r="M114" s="90">
        <f>IFERROR(VLOOKUP(M175,DAY!$A$2:$E$1096,5,0),0)</f>
        <v>0</v>
      </c>
      <c r="N114" s="90">
        <f>IFERROR(VLOOKUP(N175,DAY!$A$2:$E$1096,5,0),0)</f>
        <v>0</v>
      </c>
      <c r="O114" s="90">
        <f>IFERROR(VLOOKUP(O175,DAY!$A$2:$E$1096,5,0),0)</f>
        <v>0</v>
      </c>
      <c r="P114" s="90">
        <f>IFERROR(VLOOKUP(P175,DAY!$A$2:$E$1096,5,0),0)</f>
        <v>0</v>
      </c>
      <c r="Q114" s="90">
        <f>IFERROR(VLOOKUP(Q175,DAY!$A$2:$E$1096,5,0),0)</f>
        <v>0</v>
      </c>
      <c r="R114" s="90">
        <f>IFERROR(VLOOKUP(R175,DAY!$A$2:$E$1096,5,0),0)</f>
        <v>0</v>
      </c>
      <c r="S114" s="90">
        <f>IFERROR(VLOOKUP(S175,DAY!$A$2:$E$1096,5,0),0)</f>
        <v>0</v>
      </c>
      <c r="T114" s="90">
        <f>IFERROR(VLOOKUP(T175,DAY!$A$2:$E$1096,5,0),0)</f>
        <v>0</v>
      </c>
      <c r="U114" s="90">
        <f>IFERROR(VLOOKUP(U175,DAY!$A$2:$E$1096,5,0),0)</f>
        <v>0</v>
      </c>
      <c r="V114" s="90">
        <f>IFERROR(VLOOKUP(V175,DAY!$A$2:$E$1096,5,0),0)</f>
        <v>0</v>
      </c>
      <c r="W114" s="90">
        <f>IFERROR(VLOOKUP(W175,DAY!$A$2:$E$1096,5,0),0)</f>
        <v>0</v>
      </c>
      <c r="X114" s="90">
        <f>IFERROR(VLOOKUP(X175,DAY!$A$2:$E$1096,5,0),0)</f>
        <v>0</v>
      </c>
      <c r="Y114" s="90">
        <f>IFERROR(VLOOKUP(Y175,DAY!$A$2:$E$1096,5,0),0)</f>
        <v>0</v>
      </c>
      <c r="Z114" s="90">
        <f>IFERROR(VLOOKUP(Z175,DAY!$A$2:$E$1096,5,0),0)</f>
        <v>0</v>
      </c>
      <c r="AA114" s="90">
        <f>IFERROR(VLOOKUP(AA175,DAY!$A$2:$E$1096,5,0),0)</f>
        <v>0</v>
      </c>
      <c r="AB114" s="90">
        <f>IFERROR(VLOOKUP(AB175,DAY!$A$2:$E$1096,5,0),0)</f>
        <v>0</v>
      </c>
      <c r="AC114" s="90">
        <f>IFERROR(VLOOKUP(AC175,DAY!$A$2:$E$1096,5,0),0)</f>
        <v>0</v>
      </c>
      <c r="AD114" s="90">
        <f>IFERROR(VLOOKUP(AD175,DAY!$A$2:$E$1096,5,0),0)</f>
        <v>0</v>
      </c>
      <c r="AE114" s="193"/>
      <c r="AF114" s="195"/>
      <c r="AG114" s="212"/>
      <c r="AH114" s="193"/>
      <c r="AI114" s="198"/>
      <c r="AJ114" s="212"/>
      <c r="AM114" s="41"/>
      <c r="AN114" s="41"/>
      <c r="AQ114" s="37">
        <f>IFERROR(VLOOKUP(AQ191,DAY!$A$2:$E$744,4,0),0)</f>
        <v>0</v>
      </c>
    </row>
    <row r="115" spans="1:43" ht="27.75" customHeight="1" x14ac:dyDescent="0.4">
      <c r="A115" s="193"/>
      <c r="B115" s="37" t="s">
        <v>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44">
        <f>IF(COUNT(C115:AD115)=0,+(COUNTIF(C115:AD115,"作業"))+(COUNTIF(C115:AD115,"休日")),"")</f>
        <v>0</v>
      </c>
      <c r="AF115" s="98">
        <f>IF(+COUNT(C115:AD115)=0,(COUNTIF(C115:AD115,"休日")),"")</f>
        <v>0</v>
      </c>
      <c r="AG115" s="213">
        <f>IFERROR(IF(AND(AE115&lt;=6,AE115&gt;=1),$F$149,IF(AM116&gt;0.284,$F$147,$F$148)),0)</f>
        <v>0</v>
      </c>
      <c r="AH115" s="44">
        <f>IF(COUNT(C116:AD116)=0,+(COUNTIF(C116:AD116,"作業"))+(COUNTIF(C116:AD116,"休日")),"")</f>
        <v>0</v>
      </c>
      <c r="AI115" s="61">
        <f>IF(COUNT(C116:AD116)=0,(COUNTIF(C116:AD116,"休日")),"")</f>
        <v>0</v>
      </c>
      <c r="AJ115" s="213">
        <f>IFERROR(IF(AND(AH115&lt;=6,AH115&gt;=1),$F$149,IF(AN116&gt;0.284,$F$145,$F$146)),0)</f>
        <v>0</v>
      </c>
      <c r="AL115" s="40"/>
      <c r="AM115" s="33"/>
      <c r="AN115" s="33"/>
      <c r="AQ115" s="39">
        <f>IFERROR(VLOOKUP(AQ191,DAY!$A$2:$E$744,5,0),0)</f>
        <v>0</v>
      </c>
    </row>
    <row r="116" spans="1:43" ht="27.75" customHeight="1" thickBot="1" x14ac:dyDescent="0.45">
      <c r="A116" s="222"/>
      <c r="B116" s="27" t="s">
        <v>5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189">
        <f>IFERROR(AM116,0)</f>
        <v>0</v>
      </c>
      <c r="AF116" s="190"/>
      <c r="AG116" s="214"/>
      <c r="AH116" s="189">
        <f>IFERROR(AN116,0)</f>
        <v>0</v>
      </c>
      <c r="AI116" s="191"/>
      <c r="AJ116" s="214"/>
      <c r="AM116" s="46" t="e">
        <f>ROUND(AF115/AE115,3)</f>
        <v>#DIV/0!</v>
      </c>
      <c r="AN116" s="47" t="e">
        <f>ROUND(AI115/AH115,3)</f>
        <v>#DIV/0!</v>
      </c>
      <c r="AQ116" s="43">
        <f>IFERROR(VLOOKUP(AQ191,DAY!$A$2:$E$744,6,0),0)</f>
        <v>0</v>
      </c>
    </row>
    <row r="117" spans="1:43" ht="27.75" customHeight="1" thickBot="1" x14ac:dyDescent="0.45">
      <c r="A117" s="196" t="s">
        <v>79</v>
      </c>
      <c r="B117" s="32" t="s">
        <v>0</v>
      </c>
      <c r="C117" s="86">
        <f>IFERROR(VLOOKUP(C176,DAY!$A$2:$E$1096,2,0),0)</f>
        <v>0</v>
      </c>
      <c r="D117" s="86">
        <f>IFERROR(VLOOKUP(D176,DAY!$A$2:$E$1096,2,0),0)</f>
        <v>0</v>
      </c>
      <c r="E117" s="86">
        <f>IFERROR(VLOOKUP(E176,DAY!$A$2:$E$1096,2,0),0)</f>
        <v>0</v>
      </c>
      <c r="F117" s="86">
        <f>IFERROR(VLOOKUP(F176,DAY!$A$2:$E$1096,2,0),0)</f>
        <v>0</v>
      </c>
      <c r="G117" s="86">
        <f>IFERROR(VLOOKUP(G176,DAY!$A$2:$E$1096,2,0),0)</f>
        <v>0</v>
      </c>
      <c r="H117" s="86">
        <f>IFERROR(VLOOKUP(H176,DAY!$A$2:$E$1096,2,0),0)</f>
        <v>0</v>
      </c>
      <c r="I117" s="86">
        <f>IFERROR(VLOOKUP(I176,DAY!$A$2:$E$1096,2,0),0)</f>
        <v>0</v>
      </c>
      <c r="J117" s="86">
        <f>IFERROR(VLOOKUP(J176,DAY!$A$2:$E$1096,2,0),0)</f>
        <v>0</v>
      </c>
      <c r="K117" s="86">
        <f>IFERROR(VLOOKUP(K176,DAY!$A$2:$E$1096,2,0),0)</f>
        <v>0</v>
      </c>
      <c r="L117" s="86">
        <f>IFERROR(VLOOKUP(L176,DAY!$A$2:$E$1096,2,0),0)</f>
        <v>0</v>
      </c>
      <c r="M117" s="86">
        <f>IFERROR(VLOOKUP(M176,DAY!$A$2:$E$1096,2,0),0)</f>
        <v>0</v>
      </c>
      <c r="N117" s="86">
        <f>IFERROR(VLOOKUP(N176,DAY!$A$2:$E$1096,2,0),0)</f>
        <v>0</v>
      </c>
      <c r="O117" s="86">
        <f>IFERROR(VLOOKUP(O176,DAY!$A$2:$E$1096,2,0),0)</f>
        <v>0</v>
      </c>
      <c r="P117" s="86">
        <f>IFERROR(VLOOKUP(P176,DAY!$A$2:$E$1096,2,0),0)</f>
        <v>0</v>
      </c>
      <c r="Q117" s="86">
        <f>IFERROR(VLOOKUP(Q176,DAY!$A$2:$E$1096,2,0),0)</f>
        <v>0</v>
      </c>
      <c r="R117" s="86">
        <f>IFERROR(VLOOKUP(R176,DAY!$A$2:$E$1096,2,0),0)</f>
        <v>0</v>
      </c>
      <c r="S117" s="86">
        <f>IFERROR(VLOOKUP(S176,DAY!$A$2:$E$1096,2,0),0)</f>
        <v>0</v>
      </c>
      <c r="T117" s="86">
        <f>IFERROR(VLOOKUP(T176,DAY!$A$2:$E$1096,2,0),0)</f>
        <v>0</v>
      </c>
      <c r="U117" s="86">
        <f>IFERROR(VLOOKUP(U176,DAY!$A$2:$E$1096,2,0),0)</f>
        <v>0</v>
      </c>
      <c r="V117" s="86">
        <f>IFERROR(VLOOKUP(V176,DAY!$A$2:$E$1096,2,0),0)</f>
        <v>0</v>
      </c>
      <c r="W117" s="86">
        <f>IFERROR(VLOOKUP(W176,DAY!$A$2:$E$1096,2,0),0)</f>
        <v>0</v>
      </c>
      <c r="X117" s="86">
        <f>IFERROR(VLOOKUP(X176,DAY!$A$2:$E$1096,2,0),0)</f>
        <v>0</v>
      </c>
      <c r="Y117" s="86">
        <f>IFERROR(VLOOKUP(Y176,DAY!$A$2:$E$1096,2,0),0)</f>
        <v>0</v>
      </c>
      <c r="Z117" s="86">
        <f>IFERROR(VLOOKUP(Z176,DAY!$A$2:$E$1096,2,0),0)</f>
        <v>0</v>
      </c>
      <c r="AA117" s="86">
        <f>IFERROR(VLOOKUP(AA176,DAY!$A$2:$E$1096,2,0),0)</f>
        <v>0</v>
      </c>
      <c r="AB117" s="86">
        <f>IFERROR(VLOOKUP(AB176,DAY!$A$2:$E$1096,2,0),0)</f>
        <v>0</v>
      </c>
      <c r="AC117" s="86">
        <f>IFERROR(VLOOKUP(AC176,DAY!$A$2:$E$1096,2,0),0)</f>
        <v>0</v>
      </c>
      <c r="AD117" s="86">
        <f>IFERROR(VLOOKUP(AD176,DAY!$A$2:$E$1096,2,0),0)</f>
        <v>0</v>
      </c>
      <c r="AE117" s="224" t="s">
        <v>11</v>
      </c>
      <c r="AF117" s="226" t="s">
        <v>12</v>
      </c>
      <c r="AG117" s="273" t="s">
        <v>84</v>
      </c>
      <c r="AH117" s="224" t="s">
        <v>11</v>
      </c>
      <c r="AI117" s="226" t="s">
        <v>13</v>
      </c>
      <c r="AJ117" s="273" t="s">
        <v>84</v>
      </c>
      <c r="AK117" s="40"/>
      <c r="AM117" s="33"/>
      <c r="AN117" s="33"/>
      <c r="AQ117" s="45">
        <f>IFERROR(VLOOKUP(AQ191,DAY!$A$2:$E$744,7,0),0)</f>
        <v>0</v>
      </c>
    </row>
    <row r="118" spans="1:43" ht="27.75" customHeight="1" x14ac:dyDescent="0.4">
      <c r="A118" s="193"/>
      <c r="B118" s="35" t="s">
        <v>1</v>
      </c>
      <c r="C118" s="87">
        <f>IFERROR(VLOOKUP(C176,DAY!$A$2:$E$1096,3,0),0)</f>
        <v>0</v>
      </c>
      <c r="D118" s="87">
        <f>IFERROR(VLOOKUP(D176,DAY!$A$2:$E$1096,3,0),0)</f>
        <v>0</v>
      </c>
      <c r="E118" s="87">
        <f>IFERROR(VLOOKUP(E176,DAY!$A$2:$E$1096,3,0),0)</f>
        <v>0</v>
      </c>
      <c r="F118" s="87">
        <f>IFERROR(VLOOKUP(F176,DAY!$A$2:$E$1096,3,0),0)</f>
        <v>0</v>
      </c>
      <c r="G118" s="87">
        <f>IFERROR(VLOOKUP(G176,DAY!$A$2:$E$1096,3,0),0)</f>
        <v>0</v>
      </c>
      <c r="H118" s="87">
        <f>IFERROR(VLOOKUP(H176,DAY!$A$2:$E$1096,3,0),0)</f>
        <v>0</v>
      </c>
      <c r="I118" s="87">
        <f>IFERROR(VLOOKUP(I176,DAY!$A$2:$E$1096,3,0),0)</f>
        <v>0</v>
      </c>
      <c r="J118" s="87">
        <f>IFERROR(VLOOKUP(J176,DAY!$A$2:$E$1096,3,0),0)</f>
        <v>0</v>
      </c>
      <c r="K118" s="87">
        <f>IFERROR(VLOOKUP(K176,DAY!$A$2:$E$1096,3,0),0)</f>
        <v>0</v>
      </c>
      <c r="L118" s="87">
        <f>IFERROR(VLOOKUP(L176,DAY!$A$2:$E$1096,3,0),0)</f>
        <v>0</v>
      </c>
      <c r="M118" s="87">
        <f>IFERROR(VLOOKUP(M176,DAY!$A$2:$E$1096,3,0),0)</f>
        <v>0</v>
      </c>
      <c r="N118" s="87">
        <f>IFERROR(VLOOKUP(N176,DAY!$A$2:$E$1096,3,0),0)</f>
        <v>0</v>
      </c>
      <c r="O118" s="87">
        <f>IFERROR(VLOOKUP(O176,DAY!$A$2:$E$1096,3,0),0)</f>
        <v>0</v>
      </c>
      <c r="P118" s="87">
        <f>IFERROR(VLOOKUP(P176,DAY!$A$2:$E$1096,3,0),0)</f>
        <v>0</v>
      </c>
      <c r="Q118" s="87">
        <f>IFERROR(VLOOKUP(Q176,DAY!$A$2:$E$1096,3,0),0)</f>
        <v>0</v>
      </c>
      <c r="R118" s="87">
        <f>IFERROR(VLOOKUP(R176,DAY!$A$2:$E$1096,3,0),0)</f>
        <v>0</v>
      </c>
      <c r="S118" s="87">
        <f>IFERROR(VLOOKUP(S176,DAY!$A$2:$E$1096,3,0),0)</f>
        <v>0</v>
      </c>
      <c r="T118" s="87">
        <f>IFERROR(VLOOKUP(T176,DAY!$A$2:$E$1096,3,0),0)</f>
        <v>0</v>
      </c>
      <c r="U118" s="87">
        <f>IFERROR(VLOOKUP(U176,DAY!$A$2:$E$1096,3,0),0)</f>
        <v>0</v>
      </c>
      <c r="V118" s="87">
        <f>IFERROR(VLOOKUP(V176,DAY!$A$2:$E$1096,3,0),0)</f>
        <v>0</v>
      </c>
      <c r="W118" s="87">
        <f>IFERROR(VLOOKUP(W176,DAY!$A$2:$E$1096,3,0),0)</f>
        <v>0</v>
      </c>
      <c r="X118" s="87">
        <f>IFERROR(VLOOKUP(X176,DAY!$A$2:$E$1096,3,0),0)</f>
        <v>0</v>
      </c>
      <c r="Y118" s="87">
        <f>IFERROR(VLOOKUP(Y176,DAY!$A$2:$E$1096,3,0),0)</f>
        <v>0</v>
      </c>
      <c r="Z118" s="87">
        <f>IFERROR(VLOOKUP(Z176,DAY!$A$2:$E$1096,3,0),0)</f>
        <v>0</v>
      </c>
      <c r="AA118" s="87">
        <f>IFERROR(VLOOKUP(AA176,DAY!$A$2:$E$1096,3,0),0)</f>
        <v>0</v>
      </c>
      <c r="AB118" s="87">
        <f>IFERROR(VLOOKUP(AB176,DAY!$A$2:$E$1096,3,0),0)</f>
        <v>0</v>
      </c>
      <c r="AC118" s="87">
        <f>IFERROR(VLOOKUP(AC176,DAY!$A$2:$E$1096,3,0),0)</f>
        <v>0</v>
      </c>
      <c r="AD118" s="88">
        <f>IFERROR(VLOOKUP(AD176,DAY!$A$2:$E$1096,3,0),0)</f>
        <v>0</v>
      </c>
      <c r="AE118" s="225"/>
      <c r="AF118" s="227"/>
      <c r="AG118" s="211"/>
      <c r="AH118" s="225"/>
      <c r="AI118" s="227"/>
      <c r="AJ118" s="211"/>
      <c r="AM118" s="33"/>
      <c r="AN118" s="33"/>
      <c r="AQ118" s="34">
        <f>IFERROR(VLOOKUP(AQ197,DAY!$A$2:$E$744,2,0),0)</f>
        <v>0</v>
      </c>
    </row>
    <row r="119" spans="1:43" ht="27.75" customHeight="1" x14ac:dyDescent="0.4">
      <c r="A119" s="193"/>
      <c r="B119" s="38" t="s">
        <v>2</v>
      </c>
      <c r="C119" s="89">
        <f>IFERROR(VLOOKUP(C176,DAY!$A$2:$E$1096,4,0),0)</f>
        <v>0</v>
      </c>
      <c r="D119" s="89">
        <f>IFERROR(VLOOKUP(D176,DAY!$A$2:$E$1096,4,0),0)</f>
        <v>0</v>
      </c>
      <c r="E119" s="89">
        <f>IFERROR(VLOOKUP(E176,DAY!$A$2:$E$1096,4,0),0)</f>
        <v>0</v>
      </c>
      <c r="F119" s="89">
        <f>IFERROR(VLOOKUP(F176,DAY!$A$2:$E$1096,4,0),0)</f>
        <v>0</v>
      </c>
      <c r="G119" s="89">
        <f>IFERROR(VLOOKUP(G176,DAY!$A$2:$E$1096,4,0),0)</f>
        <v>0</v>
      </c>
      <c r="H119" s="89">
        <f>IFERROR(VLOOKUP(H176,DAY!$A$2:$E$1096,4,0),0)</f>
        <v>0</v>
      </c>
      <c r="I119" s="89">
        <f>IFERROR(VLOOKUP(I176,DAY!$A$2:$E$1096,4,0),0)</f>
        <v>0</v>
      </c>
      <c r="J119" s="89">
        <f>IFERROR(VLOOKUP(J176,DAY!$A$2:$E$1096,4,0),0)</f>
        <v>0</v>
      </c>
      <c r="K119" s="89">
        <f>IFERROR(VLOOKUP(K176,DAY!$A$2:$E$1096,4,0),0)</f>
        <v>0</v>
      </c>
      <c r="L119" s="89">
        <f>IFERROR(VLOOKUP(L176,DAY!$A$2:$E$1096,4,0),0)</f>
        <v>0</v>
      </c>
      <c r="M119" s="89">
        <f>IFERROR(VLOOKUP(M176,DAY!$A$2:$E$1096,4,0),0)</f>
        <v>0</v>
      </c>
      <c r="N119" s="89">
        <f>IFERROR(VLOOKUP(N176,DAY!$A$2:$E$1096,4,0),0)</f>
        <v>0</v>
      </c>
      <c r="O119" s="89">
        <f>IFERROR(VLOOKUP(O176,DAY!$A$2:$E$1096,4,0),0)</f>
        <v>0</v>
      </c>
      <c r="P119" s="89">
        <f>IFERROR(VLOOKUP(P176,DAY!$A$2:$E$1096,4,0),0)</f>
        <v>0</v>
      </c>
      <c r="Q119" s="89">
        <f>IFERROR(VLOOKUP(Q176,DAY!$A$2:$E$1096,4,0),0)</f>
        <v>0</v>
      </c>
      <c r="R119" s="89">
        <f>IFERROR(VLOOKUP(R176,DAY!$A$2:$E$1096,4,0),0)</f>
        <v>0</v>
      </c>
      <c r="S119" s="89">
        <f>IFERROR(VLOOKUP(S176,DAY!$A$2:$E$1096,4,0),0)</f>
        <v>0</v>
      </c>
      <c r="T119" s="89">
        <f>IFERROR(VLOOKUP(T176,DAY!$A$2:$E$1096,4,0),0)</f>
        <v>0</v>
      </c>
      <c r="U119" s="89">
        <f>IFERROR(VLOOKUP(U176,DAY!$A$2:$E$1096,4,0),0)</f>
        <v>0</v>
      </c>
      <c r="V119" s="89">
        <f>IFERROR(VLOOKUP(V176,DAY!$A$2:$E$1096,4,0),0)</f>
        <v>0</v>
      </c>
      <c r="W119" s="89">
        <f>IFERROR(VLOOKUP(W176,DAY!$A$2:$E$1096,4,0),0)</f>
        <v>0</v>
      </c>
      <c r="X119" s="89">
        <f>IFERROR(VLOOKUP(X176,DAY!$A$2:$E$1096,4,0),0)</f>
        <v>0</v>
      </c>
      <c r="Y119" s="89">
        <f>IFERROR(VLOOKUP(Y176,DAY!$A$2:$E$1096,4,0),0)</f>
        <v>0</v>
      </c>
      <c r="Z119" s="89">
        <f>IFERROR(VLOOKUP(Z176,DAY!$A$2:$E$1096,4,0),0)</f>
        <v>0</v>
      </c>
      <c r="AA119" s="89">
        <f>IFERROR(VLOOKUP(AA176,DAY!$A$2:$E$1096,4,0),0)</f>
        <v>0</v>
      </c>
      <c r="AB119" s="89">
        <f>IFERROR(VLOOKUP(AB176,DAY!$A$2:$E$1096,4,0),0)</f>
        <v>0</v>
      </c>
      <c r="AC119" s="89">
        <f>IFERROR(VLOOKUP(AC176,DAY!$A$2:$E$1096,4,0),0)</f>
        <v>0</v>
      </c>
      <c r="AD119" s="89">
        <f>IFERROR(VLOOKUP(AD176,DAY!$A$2:$E$1096,4,0),0)</f>
        <v>0</v>
      </c>
      <c r="AE119" s="225"/>
      <c r="AF119" s="227"/>
      <c r="AG119" s="211"/>
      <c r="AH119" s="225"/>
      <c r="AI119" s="227"/>
      <c r="AJ119" s="211"/>
      <c r="AM119" s="33"/>
      <c r="AN119" s="33"/>
      <c r="AQ119" s="37">
        <f>IFERROR(VLOOKUP(AQ197,DAY!$A$2:$E$744,3,0),0)</f>
        <v>0</v>
      </c>
    </row>
    <row r="120" spans="1:43" ht="89.25" customHeight="1" x14ac:dyDescent="0.4">
      <c r="A120" s="193"/>
      <c r="B120" s="39" t="s">
        <v>3</v>
      </c>
      <c r="C120" s="90">
        <f>IFERROR(VLOOKUP(C176,DAY!$A$2:$E$1096,5,0),0)</f>
        <v>0</v>
      </c>
      <c r="D120" s="90">
        <f>IFERROR(VLOOKUP(D176,DAY!$A$2:$E$1096,5,0),0)</f>
        <v>0</v>
      </c>
      <c r="E120" s="90">
        <f>IFERROR(VLOOKUP(E176,DAY!$A$2:$E$1096,5,0),0)</f>
        <v>0</v>
      </c>
      <c r="F120" s="90">
        <f>IFERROR(VLOOKUP(F176,DAY!$A$2:$E$1096,5,0),0)</f>
        <v>0</v>
      </c>
      <c r="G120" s="90">
        <f>IFERROR(VLOOKUP(G176,DAY!$A$2:$E$1096,5,0),0)</f>
        <v>0</v>
      </c>
      <c r="H120" s="90">
        <f>IFERROR(VLOOKUP(H176,DAY!$A$2:$E$1096,5,0),0)</f>
        <v>0</v>
      </c>
      <c r="I120" s="90">
        <f>IFERROR(VLOOKUP(I176,DAY!$A$2:$E$1096,5,0),0)</f>
        <v>0</v>
      </c>
      <c r="J120" s="90">
        <f>IFERROR(VLOOKUP(J176,DAY!$A$2:$E$1096,5,0),0)</f>
        <v>0</v>
      </c>
      <c r="K120" s="90">
        <f>IFERROR(VLOOKUP(K176,DAY!$A$2:$E$1096,5,0),0)</f>
        <v>0</v>
      </c>
      <c r="L120" s="90">
        <f>IFERROR(VLOOKUP(L176,DAY!$A$2:$E$1096,5,0),0)</f>
        <v>0</v>
      </c>
      <c r="M120" s="90">
        <f>IFERROR(VLOOKUP(M176,DAY!$A$2:$E$1096,5,0),0)</f>
        <v>0</v>
      </c>
      <c r="N120" s="90">
        <f>IFERROR(VLOOKUP(N176,DAY!$A$2:$E$1096,5,0),0)</f>
        <v>0</v>
      </c>
      <c r="O120" s="90">
        <f>IFERROR(VLOOKUP(O176,DAY!$A$2:$E$1096,5,0),0)</f>
        <v>0</v>
      </c>
      <c r="P120" s="90">
        <f>IFERROR(VLOOKUP(P176,DAY!$A$2:$E$1096,5,0),0)</f>
        <v>0</v>
      </c>
      <c r="Q120" s="90">
        <f>IFERROR(VLOOKUP(Q176,DAY!$A$2:$E$1096,5,0),0)</f>
        <v>0</v>
      </c>
      <c r="R120" s="90">
        <f>IFERROR(VLOOKUP(R176,DAY!$A$2:$E$1096,5,0),0)</f>
        <v>0</v>
      </c>
      <c r="S120" s="90">
        <f>IFERROR(VLOOKUP(S176,DAY!$A$2:$E$1096,5,0),0)</f>
        <v>0</v>
      </c>
      <c r="T120" s="90">
        <f>IFERROR(VLOOKUP(T176,DAY!$A$2:$E$1096,5,0),0)</f>
        <v>0</v>
      </c>
      <c r="U120" s="90">
        <f>IFERROR(VLOOKUP(U176,DAY!$A$2:$E$1096,5,0),0)</f>
        <v>0</v>
      </c>
      <c r="V120" s="90">
        <f>IFERROR(VLOOKUP(V176,DAY!$A$2:$E$1096,5,0),0)</f>
        <v>0</v>
      </c>
      <c r="W120" s="90">
        <f>IFERROR(VLOOKUP(W176,DAY!$A$2:$E$1096,5,0),0)</f>
        <v>0</v>
      </c>
      <c r="X120" s="90">
        <f>IFERROR(VLOOKUP(X176,DAY!$A$2:$E$1096,5,0),0)</f>
        <v>0</v>
      </c>
      <c r="Y120" s="90">
        <f>IFERROR(VLOOKUP(Y176,DAY!$A$2:$E$1096,5,0),0)</f>
        <v>0</v>
      </c>
      <c r="Z120" s="90">
        <f>IFERROR(VLOOKUP(Z176,DAY!$A$2:$E$1096,5,0),0)</f>
        <v>0</v>
      </c>
      <c r="AA120" s="90">
        <f>IFERROR(VLOOKUP(AA176,DAY!$A$2:$E$1096,5,0),0)</f>
        <v>0</v>
      </c>
      <c r="AB120" s="90">
        <f>IFERROR(VLOOKUP(AB176,DAY!$A$2:$E$1096,5,0),0)</f>
        <v>0</v>
      </c>
      <c r="AC120" s="90">
        <f>IFERROR(VLOOKUP(AC176,DAY!$A$2:$E$1096,5,0),0)</f>
        <v>0</v>
      </c>
      <c r="AD120" s="90">
        <f>IFERROR(VLOOKUP(AD176,DAY!$A$2:$E$1096,5,0),0)</f>
        <v>0</v>
      </c>
      <c r="AE120" s="192"/>
      <c r="AF120" s="228"/>
      <c r="AG120" s="212"/>
      <c r="AH120" s="192"/>
      <c r="AI120" s="228"/>
      <c r="AJ120" s="212"/>
      <c r="AM120" s="41"/>
      <c r="AN120" s="41"/>
      <c r="AQ120" s="37">
        <f>IFERROR(VLOOKUP(AQ197,DAY!$A$2:$E$744,4,0),0)</f>
        <v>0</v>
      </c>
    </row>
    <row r="121" spans="1:43" ht="27.75" customHeight="1" x14ac:dyDescent="0.4">
      <c r="A121" s="193"/>
      <c r="B121" s="37" t="s">
        <v>4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44">
        <f>IF(COUNT(C121:AD121)=0,+(COUNTIF(C121:AD121,"作業"))+(COUNTIF(C121:AD121,"休日")),"")</f>
        <v>0</v>
      </c>
      <c r="AF121" s="98">
        <f>IF(+COUNT(C121:AD121)=0,(COUNTIF(C121:AD121,"休日")),"")</f>
        <v>0</v>
      </c>
      <c r="AG121" s="213">
        <f>IFERROR(IF(AND(AE121&lt;=6,AE121&gt;=1),$F$149,IF(AM122&gt;0.284,$F$147,$F$148)),0)</f>
        <v>0</v>
      </c>
      <c r="AH121" s="44">
        <f>IF(COUNT(C122:AD122)=0,+(COUNTIF(C122:AD122,"作業"))+(COUNTIF(C122:AD122,"休日")),"")</f>
        <v>0</v>
      </c>
      <c r="AI121" s="61">
        <f>IF(COUNT(C122:AD122)=0,(COUNTIF(C122:AD122,"休日")),"")</f>
        <v>0</v>
      </c>
      <c r="AJ121" s="213">
        <f>IFERROR(IF(AND(AH121&lt;=6,AH121&gt;=1),$F$149,IF(AN122&gt;0.284,$F$145,$F$146)),0)</f>
        <v>0</v>
      </c>
      <c r="AL121" s="40"/>
      <c r="AM121" s="33"/>
      <c r="AN121" s="33"/>
      <c r="AQ121" s="39">
        <f>IFERROR(VLOOKUP(AQ197,DAY!$A$2:$E$744,5,0),0)</f>
        <v>0</v>
      </c>
    </row>
    <row r="122" spans="1:43" ht="27.75" customHeight="1" thickBot="1" x14ac:dyDescent="0.45">
      <c r="A122" s="222"/>
      <c r="B122" s="27" t="s">
        <v>5</v>
      </c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189">
        <f>IFERROR(AM122,0)</f>
        <v>0</v>
      </c>
      <c r="AF122" s="190"/>
      <c r="AG122" s="214"/>
      <c r="AH122" s="189">
        <f>IFERROR(AN122,0)</f>
        <v>0</v>
      </c>
      <c r="AI122" s="191"/>
      <c r="AJ122" s="214"/>
      <c r="AM122" s="46" t="e">
        <f>ROUND(AF121/AE121,3)</f>
        <v>#DIV/0!</v>
      </c>
      <c r="AN122" s="47" t="e">
        <f>ROUND(AI121/AH121,3)</f>
        <v>#DIV/0!</v>
      </c>
      <c r="AQ122" s="43">
        <f>IFERROR(VLOOKUP(AQ197,DAY!$A$2:$E$744,6,0),0)</f>
        <v>0</v>
      </c>
    </row>
    <row r="123" spans="1:43" ht="27.75" customHeight="1" thickBot="1" x14ac:dyDescent="0.45">
      <c r="A123" s="196" t="s">
        <v>80</v>
      </c>
      <c r="B123" s="32" t="s">
        <v>0</v>
      </c>
      <c r="C123" s="86">
        <f>IFERROR(VLOOKUP(C177,DAY!$A$2:$E$1096,2,0),0)</f>
        <v>0</v>
      </c>
      <c r="D123" s="86">
        <f>IFERROR(VLOOKUP(D177,DAY!$A$2:$E$1096,2,0),0)</f>
        <v>0</v>
      </c>
      <c r="E123" s="86">
        <f>IFERROR(VLOOKUP(E177,DAY!$A$2:$E$1096,2,0),0)</f>
        <v>0</v>
      </c>
      <c r="F123" s="86">
        <f>IFERROR(VLOOKUP(F177,DAY!$A$2:$E$1096,2,0),0)</f>
        <v>0</v>
      </c>
      <c r="G123" s="86">
        <f>IFERROR(VLOOKUP(G177,DAY!$A$2:$E$1096,2,0),0)</f>
        <v>0</v>
      </c>
      <c r="H123" s="86">
        <f>IFERROR(VLOOKUP(H177,DAY!$A$2:$E$1096,2,0),0)</f>
        <v>0</v>
      </c>
      <c r="I123" s="86">
        <f>IFERROR(VLOOKUP(I177,DAY!$A$2:$E$1096,2,0),0)</f>
        <v>0</v>
      </c>
      <c r="J123" s="86">
        <f>IFERROR(VLOOKUP(J177,DAY!$A$2:$E$1096,2,0),0)</f>
        <v>0</v>
      </c>
      <c r="K123" s="86">
        <f>IFERROR(VLOOKUP(K177,DAY!$A$2:$E$1096,2,0),0)</f>
        <v>0</v>
      </c>
      <c r="L123" s="86">
        <f>IFERROR(VLOOKUP(L177,DAY!$A$2:$E$1096,2,0),0)</f>
        <v>0</v>
      </c>
      <c r="M123" s="86">
        <f>IFERROR(VLOOKUP(M177,DAY!$A$2:$E$1096,2,0),0)</f>
        <v>0</v>
      </c>
      <c r="N123" s="86">
        <f>IFERROR(VLOOKUP(N177,DAY!$A$2:$E$1096,2,0),0)</f>
        <v>0</v>
      </c>
      <c r="O123" s="86">
        <f>IFERROR(VLOOKUP(O177,DAY!$A$2:$E$1096,2,0),0)</f>
        <v>0</v>
      </c>
      <c r="P123" s="86">
        <f>IFERROR(VLOOKUP(P177,DAY!$A$2:$E$1096,2,0),0)</f>
        <v>0</v>
      </c>
      <c r="Q123" s="86">
        <f>IFERROR(VLOOKUP(Q177,DAY!$A$2:$E$1096,2,0),0)</f>
        <v>0</v>
      </c>
      <c r="R123" s="86">
        <f>IFERROR(VLOOKUP(R177,DAY!$A$2:$E$1096,2,0),0)</f>
        <v>0</v>
      </c>
      <c r="S123" s="86">
        <f>IFERROR(VLOOKUP(S177,DAY!$A$2:$E$1096,2,0),0)</f>
        <v>0</v>
      </c>
      <c r="T123" s="86">
        <f>IFERROR(VLOOKUP(T177,DAY!$A$2:$E$1096,2,0),0)</f>
        <v>0</v>
      </c>
      <c r="U123" s="86">
        <f>IFERROR(VLOOKUP(U177,DAY!$A$2:$E$1096,2,0),0)</f>
        <v>0</v>
      </c>
      <c r="V123" s="86">
        <f>IFERROR(VLOOKUP(V177,DAY!$A$2:$E$1096,2,0),0)</f>
        <v>0</v>
      </c>
      <c r="W123" s="86">
        <f>IFERROR(VLOOKUP(W177,DAY!$A$2:$E$1096,2,0),0)</f>
        <v>0</v>
      </c>
      <c r="X123" s="86">
        <f>IFERROR(VLOOKUP(X177,DAY!$A$2:$E$1096,2,0),0)</f>
        <v>0</v>
      </c>
      <c r="Y123" s="86">
        <f>IFERROR(VLOOKUP(Y177,DAY!$A$2:$E$1096,2,0),0)</f>
        <v>0</v>
      </c>
      <c r="Z123" s="86">
        <f>IFERROR(VLOOKUP(Z177,DAY!$A$2:$E$1096,2,0),0)</f>
        <v>0</v>
      </c>
      <c r="AA123" s="86">
        <f>IFERROR(VLOOKUP(AA177,DAY!$A$2:$E$1096,2,0),0)</f>
        <v>0</v>
      </c>
      <c r="AB123" s="86">
        <f>IFERROR(VLOOKUP(AB177,DAY!$A$2:$E$1096,2,0),0)</f>
        <v>0</v>
      </c>
      <c r="AC123" s="86">
        <f>IFERROR(VLOOKUP(AC177,DAY!$A$2:$E$1096,2,0),0)</f>
        <v>0</v>
      </c>
      <c r="AD123" s="86">
        <f>IFERROR(VLOOKUP(AD177,DAY!$A$2:$E$1096,2,0),0)</f>
        <v>0</v>
      </c>
      <c r="AE123" s="192" t="s">
        <v>11</v>
      </c>
      <c r="AF123" s="194" t="s">
        <v>12</v>
      </c>
      <c r="AG123" s="211" t="s">
        <v>84</v>
      </c>
      <c r="AH123" s="196" t="s">
        <v>11</v>
      </c>
      <c r="AI123" s="197" t="s">
        <v>13</v>
      </c>
      <c r="AJ123" s="211" t="s">
        <v>84</v>
      </c>
      <c r="AK123" s="40"/>
      <c r="AM123" s="33"/>
      <c r="AN123" s="33"/>
      <c r="AQ123" s="45">
        <f>IFERROR(VLOOKUP(AQ197,DAY!$A$2:$E$744,7,0),0)</f>
        <v>0</v>
      </c>
    </row>
    <row r="124" spans="1:43" ht="27.75" customHeight="1" x14ac:dyDescent="0.4">
      <c r="A124" s="193"/>
      <c r="B124" s="35" t="s">
        <v>1</v>
      </c>
      <c r="C124" s="87">
        <f>IFERROR(VLOOKUP(C177,DAY!$A$2:$E$1096,3,0),0)</f>
        <v>0</v>
      </c>
      <c r="D124" s="87">
        <f>IFERROR(VLOOKUP(D177,DAY!$A$2:$E$1096,3,0),0)</f>
        <v>0</v>
      </c>
      <c r="E124" s="87">
        <f>IFERROR(VLOOKUP(E177,DAY!$A$2:$E$1096,3,0),0)</f>
        <v>0</v>
      </c>
      <c r="F124" s="87">
        <f>IFERROR(VLOOKUP(F177,DAY!$A$2:$E$1096,3,0),0)</f>
        <v>0</v>
      </c>
      <c r="G124" s="87">
        <f>IFERROR(VLOOKUP(G177,DAY!$A$2:$E$1096,3,0),0)</f>
        <v>0</v>
      </c>
      <c r="H124" s="87">
        <f>IFERROR(VLOOKUP(H177,DAY!$A$2:$E$1096,3,0),0)</f>
        <v>0</v>
      </c>
      <c r="I124" s="87">
        <f>IFERROR(VLOOKUP(I177,DAY!$A$2:$E$1096,3,0),0)</f>
        <v>0</v>
      </c>
      <c r="J124" s="87">
        <f>IFERROR(VLOOKUP(J177,DAY!$A$2:$E$1096,3,0),0)</f>
        <v>0</v>
      </c>
      <c r="K124" s="87">
        <f>IFERROR(VLOOKUP(K177,DAY!$A$2:$E$1096,3,0),0)</f>
        <v>0</v>
      </c>
      <c r="L124" s="87">
        <f>IFERROR(VLOOKUP(L177,DAY!$A$2:$E$1096,3,0),0)</f>
        <v>0</v>
      </c>
      <c r="M124" s="87">
        <f>IFERROR(VLOOKUP(M177,DAY!$A$2:$E$1096,3,0),0)</f>
        <v>0</v>
      </c>
      <c r="N124" s="87">
        <f>IFERROR(VLOOKUP(N177,DAY!$A$2:$E$1096,3,0),0)</f>
        <v>0</v>
      </c>
      <c r="O124" s="87">
        <f>IFERROR(VLOOKUP(O177,DAY!$A$2:$E$1096,3,0),0)</f>
        <v>0</v>
      </c>
      <c r="P124" s="87">
        <f>IFERROR(VLOOKUP(P177,DAY!$A$2:$E$1096,3,0),0)</f>
        <v>0</v>
      </c>
      <c r="Q124" s="87">
        <f>IFERROR(VLOOKUP(Q177,DAY!$A$2:$E$1096,3,0),0)</f>
        <v>0</v>
      </c>
      <c r="R124" s="87">
        <f>IFERROR(VLOOKUP(R177,DAY!$A$2:$E$1096,3,0),0)</f>
        <v>0</v>
      </c>
      <c r="S124" s="87">
        <f>IFERROR(VLOOKUP(S177,DAY!$A$2:$E$1096,3,0),0)</f>
        <v>0</v>
      </c>
      <c r="T124" s="87">
        <f>IFERROR(VLOOKUP(T177,DAY!$A$2:$E$1096,3,0),0)</f>
        <v>0</v>
      </c>
      <c r="U124" s="87">
        <f>IFERROR(VLOOKUP(U177,DAY!$A$2:$E$1096,3,0),0)</f>
        <v>0</v>
      </c>
      <c r="V124" s="87">
        <f>IFERROR(VLOOKUP(V177,DAY!$A$2:$E$1096,3,0),0)</f>
        <v>0</v>
      </c>
      <c r="W124" s="87">
        <f>IFERROR(VLOOKUP(W177,DAY!$A$2:$E$1096,3,0),0)</f>
        <v>0</v>
      </c>
      <c r="X124" s="87">
        <f>IFERROR(VLOOKUP(X177,DAY!$A$2:$E$1096,3,0),0)</f>
        <v>0</v>
      </c>
      <c r="Y124" s="87">
        <f>IFERROR(VLOOKUP(Y177,DAY!$A$2:$E$1096,3,0),0)</f>
        <v>0</v>
      </c>
      <c r="Z124" s="87">
        <f>IFERROR(VLOOKUP(Z177,DAY!$A$2:$E$1096,3,0),0)</f>
        <v>0</v>
      </c>
      <c r="AA124" s="87">
        <f>IFERROR(VLOOKUP(AA177,DAY!$A$2:$E$1096,3,0),0)</f>
        <v>0</v>
      </c>
      <c r="AB124" s="87">
        <f>IFERROR(VLOOKUP(AB177,DAY!$A$2:$E$1096,3,0),0)</f>
        <v>0</v>
      </c>
      <c r="AC124" s="87">
        <f>IFERROR(VLOOKUP(AC177,DAY!$A$2:$E$1096,3,0),0)</f>
        <v>0</v>
      </c>
      <c r="AD124" s="88">
        <f>IFERROR(VLOOKUP(AD177,DAY!$A$2:$E$1096,3,0),0)</f>
        <v>0</v>
      </c>
      <c r="AE124" s="193"/>
      <c r="AF124" s="195"/>
      <c r="AG124" s="211"/>
      <c r="AH124" s="193"/>
      <c r="AI124" s="198"/>
      <c r="AJ124" s="211"/>
      <c r="AM124" s="33"/>
      <c r="AN124" s="33"/>
      <c r="AQ124" s="34">
        <f>IFERROR(VLOOKUP(AQ203,DAY!$A$2:$E$744,2,0),0)</f>
        <v>0</v>
      </c>
    </row>
    <row r="125" spans="1:43" ht="27.75" customHeight="1" x14ac:dyDescent="0.4">
      <c r="A125" s="193"/>
      <c r="B125" s="38" t="s">
        <v>2</v>
      </c>
      <c r="C125" s="89">
        <f>IFERROR(VLOOKUP(C177,DAY!$A$2:$E$1096,4,0),0)</f>
        <v>0</v>
      </c>
      <c r="D125" s="89">
        <f>IFERROR(VLOOKUP(D177,DAY!$A$2:$E$1096,4,0),0)</f>
        <v>0</v>
      </c>
      <c r="E125" s="89">
        <f>IFERROR(VLOOKUP(E177,DAY!$A$2:$E$1096,4,0),0)</f>
        <v>0</v>
      </c>
      <c r="F125" s="89">
        <f>IFERROR(VLOOKUP(F177,DAY!$A$2:$E$1096,4,0),0)</f>
        <v>0</v>
      </c>
      <c r="G125" s="89">
        <f>IFERROR(VLOOKUP(G177,DAY!$A$2:$E$1096,4,0),0)</f>
        <v>0</v>
      </c>
      <c r="H125" s="89">
        <f>IFERROR(VLOOKUP(H177,DAY!$A$2:$E$1096,4,0),0)</f>
        <v>0</v>
      </c>
      <c r="I125" s="89">
        <f>IFERROR(VLOOKUP(I177,DAY!$A$2:$E$1096,4,0),0)</f>
        <v>0</v>
      </c>
      <c r="J125" s="89">
        <f>IFERROR(VLOOKUP(J177,DAY!$A$2:$E$1096,4,0),0)</f>
        <v>0</v>
      </c>
      <c r="K125" s="89">
        <f>IFERROR(VLOOKUP(K177,DAY!$A$2:$E$1096,4,0),0)</f>
        <v>0</v>
      </c>
      <c r="L125" s="89">
        <f>IFERROR(VLOOKUP(L177,DAY!$A$2:$E$1096,4,0),0)</f>
        <v>0</v>
      </c>
      <c r="M125" s="89">
        <f>IFERROR(VLOOKUP(M177,DAY!$A$2:$E$1096,4,0),0)</f>
        <v>0</v>
      </c>
      <c r="N125" s="89">
        <f>IFERROR(VLOOKUP(N177,DAY!$A$2:$E$1096,4,0),0)</f>
        <v>0</v>
      </c>
      <c r="O125" s="89">
        <f>IFERROR(VLOOKUP(O177,DAY!$A$2:$E$1096,4,0),0)</f>
        <v>0</v>
      </c>
      <c r="P125" s="89">
        <f>IFERROR(VLOOKUP(P177,DAY!$A$2:$E$1096,4,0),0)</f>
        <v>0</v>
      </c>
      <c r="Q125" s="89">
        <f>IFERROR(VLOOKUP(Q177,DAY!$A$2:$E$1096,4,0),0)</f>
        <v>0</v>
      </c>
      <c r="R125" s="89">
        <f>IFERROR(VLOOKUP(R177,DAY!$A$2:$E$1096,4,0),0)</f>
        <v>0</v>
      </c>
      <c r="S125" s="89">
        <f>IFERROR(VLOOKUP(S177,DAY!$A$2:$E$1096,4,0),0)</f>
        <v>0</v>
      </c>
      <c r="T125" s="89">
        <f>IFERROR(VLOOKUP(T177,DAY!$A$2:$E$1096,4,0),0)</f>
        <v>0</v>
      </c>
      <c r="U125" s="89">
        <f>IFERROR(VLOOKUP(U177,DAY!$A$2:$E$1096,4,0),0)</f>
        <v>0</v>
      </c>
      <c r="V125" s="89">
        <f>IFERROR(VLOOKUP(V177,DAY!$A$2:$E$1096,4,0),0)</f>
        <v>0</v>
      </c>
      <c r="W125" s="89">
        <f>IFERROR(VLOOKUP(W177,DAY!$A$2:$E$1096,4,0),0)</f>
        <v>0</v>
      </c>
      <c r="X125" s="89">
        <f>IFERROR(VLOOKUP(X177,DAY!$A$2:$E$1096,4,0),0)</f>
        <v>0</v>
      </c>
      <c r="Y125" s="89">
        <f>IFERROR(VLOOKUP(Y177,DAY!$A$2:$E$1096,4,0),0)</f>
        <v>0</v>
      </c>
      <c r="Z125" s="89">
        <f>IFERROR(VLOOKUP(Z177,DAY!$A$2:$E$1096,4,0),0)</f>
        <v>0</v>
      </c>
      <c r="AA125" s="89">
        <f>IFERROR(VLOOKUP(AA177,DAY!$A$2:$E$1096,4,0),0)</f>
        <v>0</v>
      </c>
      <c r="AB125" s="89">
        <f>IFERROR(VLOOKUP(AB177,DAY!$A$2:$E$1096,4,0),0)</f>
        <v>0</v>
      </c>
      <c r="AC125" s="89">
        <f>IFERROR(VLOOKUP(AC177,DAY!$A$2:$E$1096,4,0),0)</f>
        <v>0</v>
      </c>
      <c r="AD125" s="89">
        <f>IFERROR(VLOOKUP(AD177,DAY!$A$2:$E$1096,4,0),0)</f>
        <v>0</v>
      </c>
      <c r="AE125" s="193"/>
      <c r="AF125" s="195"/>
      <c r="AG125" s="211"/>
      <c r="AH125" s="193"/>
      <c r="AI125" s="198"/>
      <c r="AJ125" s="211"/>
      <c r="AM125" s="33"/>
      <c r="AN125" s="33"/>
      <c r="AQ125" s="37">
        <f>IFERROR(VLOOKUP(AQ203,DAY!$A$2:$E$744,3,0),0)</f>
        <v>0</v>
      </c>
    </row>
    <row r="126" spans="1:43" ht="89.25" customHeight="1" x14ac:dyDescent="0.4">
      <c r="A126" s="193"/>
      <c r="B126" s="39" t="s">
        <v>3</v>
      </c>
      <c r="C126" s="90">
        <f>IFERROR(VLOOKUP(C177,DAY!$A$2:$E$1096,5,0),0)</f>
        <v>0</v>
      </c>
      <c r="D126" s="90">
        <f>IFERROR(VLOOKUP(D177,DAY!$A$2:$E$1096,5,0),0)</f>
        <v>0</v>
      </c>
      <c r="E126" s="90">
        <f>IFERROR(VLOOKUP(E177,DAY!$A$2:$E$1096,5,0),0)</f>
        <v>0</v>
      </c>
      <c r="F126" s="90">
        <f>IFERROR(VLOOKUP(F177,DAY!$A$2:$E$1096,5,0),0)</f>
        <v>0</v>
      </c>
      <c r="G126" s="90">
        <f>IFERROR(VLOOKUP(G177,DAY!$A$2:$E$1096,5,0),0)</f>
        <v>0</v>
      </c>
      <c r="H126" s="90">
        <f>IFERROR(VLOOKUP(H177,DAY!$A$2:$E$1096,5,0),0)</f>
        <v>0</v>
      </c>
      <c r="I126" s="90">
        <f>IFERROR(VLOOKUP(I177,DAY!$A$2:$E$1096,5,0),0)</f>
        <v>0</v>
      </c>
      <c r="J126" s="90">
        <f>IFERROR(VLOOKUP(J177,DAY!$A$2:$E$1096,5,0),0)</f>
        <v>0</v>
      </c>
      <c r="K126" s="90">
        <f>IFERROR(VLOOKUP(K177,DAY!$A$2:$E$1096,5,0),0)</f>
        <v>0</v>
      </c>
      <c r="L126" s="90">
        <f>IFERROR(VLOOKUP(L177,DAY!$A$2:$E$1096,5,0),0)</f>
        <v>0</v>
      </c>
      <c r="M126" s="90">
        <f>IFERROR(VLOOKUP(M177,DAY!$A$2:$E$1096,5,0),0)</f>
        <v>0</v>
      </c>
      <c r="N126" s="90">
        <f>IFERROR(VLOOKUP(N177,DAY!$A$2:$E$1096,5,0),0)</f>
        <v>0</v>
      </c>
      <c r="O126" s="90">
        <f>IFERROR(VLOOKUP(O177,DAY!$A$2:$E$1096,5,0),0)</f>
        <v>0</v>
      </c>
      <c r="P126" s="90">
        <f>IFERROR(VLOOKUP(P177,DAY!$A$2:$E$1096,5,0),0)</f>
        <v>0</v>
      </c>
      <c r="Q126" s="90">
        <f>IFERROR(VLOOKUP(Q177,DAY!$A$2:$E$1096,5,0),0)</f>
        <v>0</v>
      </c>
      <c r="R126" s="90">
        <f>IFERROR(VLOOKUP(R177,DAY!$A$2:$E$1096,5,0),0)</f>
        <v>0</v>
      </c>
      <c r="S126" s="90">
        <f>IFERROR(VLOOKUP(S177,DAY!$A$2:$E$1096,5,0),0)</f>
        <v>0</v>
      </c>
      <c r="T126" s="90">
        <f>IFERROR(VLOOKUP(T177,DAY!$A$2:$E$1096,5,0),0)</f>
        <v>0</v>
      </c>
      <c r="U126" s="90">
        <f>IFERROR(VLOOKUP(U177,DAY!$A$2:$E$1096,5,0),0)</f>
        <v>0</v>
      </c>
      <c r="V126" s="90">
        <f>IFERROR(VLOOKUP(V177,DAY!$A$2:$E$1096,5,0),0)</f>
        <v>0</v>
      </c>
      <c r="W126" s="90">
        <f>IFERROR(VLOOKUP(W177,DAY!$A$2:$E$1096,5,0),0)</f>
        <v>0</v>
      </c>
      <c r="X126" s="90">
        <f>IFERROR(VLOOKUP(X177,DAY!$A$2:$E$1096,5,0),0)</f>
        <v>0</v>
      </c>
      <c r="Y126" s="90">
        <f>IFERROR(VLOOKUP(Y177,DAY!$A$2:$E$1096,5,0),0)</f>
        <v>0</v>
      </c>
      <c r="Z126" s="90">
        <f>IFERROR(VLOOKUP(Z177,DAY!$A$2:$E$1096,5,0),0)</f>
        <v>0</v>
      </c>
      <c r="AA126" s="90">
        <f>IFERROR(VLOOKUP(AA177,DAY!$A$2:$E$1096,5,0),0)</f>
        <v>0</v>
      </c>
      <c r="AB126" s="90">
        <f>IFERROR(VLOOKUP(AB177,DAY!$A$2:$E$1096,5,0),0)</f>
        <v>0</v>
      </c>
      <c r="AC126" s="90">
        <f>IFERROR(VLOOKUP(AC177,DAY!$A$2:$E$1096,5,0),0)</f>
        <v>0</v>
      </c>
      <c r="AD126" s="90">
        <f>IFERROR(VLOOKUP(AD177,DAY!$A$2:$E$1096,5,0),0)</f>
        <v>0</v>
      </c>
      <c r="AE126" s="193"/>
      <c r="AF126" s="195"/>
      <c r="AG126" s="212"/>
      <c r="AH126" s="193"/>
      <c r="AI126" s="198"/>
      <c r="AJ126" s="212"/>
      <c r="AM126" s="41"/>
      <c r="AN126" s="41"/>
      <c r="AQ126" s="37">
        <f>IFERROR(VLOOKUP(AQ203,DAY!$A$2:$E$744,4,0),0)</f>
        <v>0</v>
      </c>
    </row>
    <row r="127" spans="1:43" ht="27.75" customHeight="1" x14ac:dyDescent="0.4">
      <c r="A127" s="193"/>
      <c r="B127" s="37" t="s">
        <v>4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44">
        <f>IF(COUNT(C127:AD127)=0,+(COUNTIF(C127:AD127,"作業"))+(COUNTIF(C127:AD127,"休日")),"")</f>
        <v>0</v>
      </c>
      <c r="AF127" s="98">
        <f>IF(+COUNT(C127:AD127)=0,(COUNTIF(C127:AD127,"休日")),"")</f>
        <v>0</v>
      </c>
      <c r="AG127" s="213">
        <f>IFERROR(IF(AND(AE127&lt;=6,AE127&gt;=1),$F$149,IF(AM128&gt;0.284,$F$147,$F$148)),0)</f>
        <v>0</v>
      </c>
      <c r="AH127" s="44">
        <f>IF(COUNT(C128:AD128)=0,+(COUNTIF(C128:AD128,"作業"))+(COUNTIF(C128:AD128,"休日")),"")</f>
        <v>0</v>
      </c>
      <c r="AI127" s="61">
        <f>IF(COUNT(C128:AD128)=0,(COUNTIF(C128:AD128,"休日")),"")</f>
        <v>0</v>
      </c>
      <c r="AJ127" s="213">
        <f>IFERROR(IF(AND(AH127&lt;=6,AH127&gt;=1),$F$149,IF(AN128&gt;0.284,$F$145,$F$146)),0)</f>
        <v>0</v>
      </c>
      <c r="AL127" s="40"/>
      <c r="AM127" s="33"/>
      <c r="AN127" s="33"/>
      <c r="AQ127" s="39">
        <f>IFERROR(VLOOKUP(AQ203,DAY!$A$2:$E$744,5,0),0)</f>
        <v>0</v>
      </c>
    </row>
    <row r="128" spans="1:43" ht="27.75" customHeight="1" thickBot="1" x14ac:dyDescent="0.45">
      <c r="A128" s="222"/>
      <c r="B128" s="27" t="s">
        <v>5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189">
        <f>IFERROR(AM128,0)</f>
        <v>0</v>
      </c>
      <c r="AF128" s="190"/>
      <c r="AG128" s="214"/>
      <c r="AH128" s="189">
        <f>IFERROR(AN128,0)</f>
        <v>0</v>
      </c>
      <c r="AI128" s="191"/>
      <c r="AJ128" s="214"/>
      <c r="AM128" s="46" t="e">
        <f>ROUND(AF127/AE127,3)</f>
        <v>#DIV/0!</v>
      </c>
      <c r="AN128" s="47" t="e">
        <f>ROUND(AI127/AH127,3)</f>
        <v>#DIV/0!</v>
      </c>
      <c r="AQ128" s="43">
        <f>IFERROR(VLOOKUP(AQ203,DAY!$A$2:$E$744,6,0),0)</f>
        <v>0</v>
      </c>
    </row>
    <row r="129" spans="1:43" ht="27.75" customHeight="1" thickBot="1" x14ac:dyDescent="0.45">
      <c r="A129" s="196" t="s">
        <v>81</v>
      </c>
      <c r="B129" s="32" t="s">
        <v>0</v>
      </c>
      <c r="C129" s="86">
        <f>IFERROR(VLOOKUP(C178,DAY!$A$2:$E$1096,2,0),0)</f>
        <v>0</v>
      </c>
      <c r="D129" s="86">
        <f>IFERROR(VLOOKUP(D178,DAY!$A$2:$E$1096,2,0),0)</f>
        <v>0</v>
      </c>
      <c r="E129" s="86">
        <f>IFERROR(VLOOKUP(E178,DAY!$A$2:$E$1096,2,0),0)</f>
        <v>0</v>
      </c>
      <c r="F129" s="86">
        <f>IFERROR(VLOOKUP(F178,DAY!$A$2:$E$1096,2,0),0)</f>
        <v>0</v>
      </c>
      <c r="G129" s="86">
        <f>IFERROR(VLOOKUP(G178,DAY!$A$2:$E$1096,2,0),0)</f>
        <v>0</v>
      </c>
      <c r="H129" s="86">
        <f>IFERROR(VLOOKUP(H178,DAY!$A$2:$E$1096,2,0),0)</f>
        <v>0</v>
      </c>
      <c r="I129" s="86">
        <f>IFERROR(VLOOKUP(I178,DAY!$A$2:$E$1096,2,0),0)</f>
        <v>0</v>
      </c>
      <c r="J129" s="86">
        <f>IFERROR(VLOOKUP(J178,DAY!$A$2:$E$1096,2,0),0)</f>
        <v>0</v>
      </c>
      <c r="K129" s="86">
        <f>IFERROR(VLOOKUP(K178,DAY!$A$2:$E$1096,2,0),0)</f>
        <v>0</v>
      </c>
      <c r="L129" s="86">
        <f>IFERROR(VLOOKUP(L178,DAY!$A$2:$E$1096,2,0),0)</f>
        <v>0</v>
      </c>
      <c r="M129" s="86">
        <f>IFERROR(VLOOKUP(M178,DAY!$A$2:$E$1096,2,0),0)</f>
        <v>0</v>
      </c>
      <c r="N129" s="86">
        <f>IFERROR(VLOOKUP(N178,DAY!$A$2:$E$1096,2,0),0)</f>
        <v>0</v>
      </c>
      <c r="O129" s="86">
        <f>IFERROR(VLOOKUP(O178,DAY!$A$2:$E$1096,2,0),0)</f>
        <v>0</v>
      </c>
      <c r="P129" s="86">
        <f>IFERROR(VLOOKUP(P178,DAY!$A$2:$E$1096,2,0),0)</f>
        <v>0</v>
      </c>
      <c r="Q129" s="86">
        <f>IFERROR(VLOOKUP(Q178,DAY!$A$2:$E$1096,2,0),0)</f>
        <v>0</v>
      </c>
      <c r="R129" s="86">
        <f>IFERROR(VLOOKUP(R178,DAY!$A$2:$E$1096,2,0),0)</f>
        <v>0</v>
      </c>
      <c r="S129" s="86">
        <f>IFERROR(VLOOKUP(S178,DAY!$A$2:$E$1096,2,0),0)</f>
        <v>0</v>
      </c>
      <c r="T129" s="86">
        <f>IFERROR(VLOOKUP(T178,DAY!$A$2:$E$1096,2,0),0)</f>
        <v>0</v>
      </c>
      <c r="U129" s="86">
        <f>IFERROR(VLOOKUP(U178,DAY!$A$2:$E$1096,2,0),0)</f>
        <v>0</v>
      </c>
      <c r="V129" s="86">
        <f>IFERROR(VLOOKUP(V178,DAY!$A$2:$E$1096,2,0),0)</f>
        <v>0</v>
      </c>
      <c r="W129" s="86">
        <f>IFERROR(VLOOKUP(W178,DAY!$A$2:$E$1096,2,0),0)</f>
        <v>0</v>
      </c>
      <c r="X129" s="86">
        <f>IFERROR(VLOOKUP(X178,DAY!$A$2:$E$1096,2,0),0)</f>
        <v>0</v>
      </c>
      <c r="Y129" s="86">
        <f>IFERROR(VLOOKUP(Y178,DAY!$A$2:$E$1096,2,0),0)</f>
        <v>0</v>
      </c>
      <c r="Z129" s="86">
        <f>IFERROR(VLOOKUP(Z178,DAY!$A$2:$E$1096,2,0),0)</f>
        <v>0</v>
      </c>
      <c r="AA129" s="86">
        <f>IFERROR(VLOOKUP(AA178,DAY!$A$2:$E$1096,2,0),0)</f>
        <v>0</v>
      </c>
      <c r="AB129" s="86">
        <f>IFERROR(VLOOKUP(AB178,DAY!$A$2:$E$1096,2,0),0)</f>
        <v>0</v>
      </c>
      <c r="AC129" s="86">
        <f>IFERROR(VLOOKUP(AC178,DAY!$A$2:$E$1096,2,0),0)</f>
        <v>0</v>
      </c>
      <c r="AD129" s="86">
        <f>IFERROR(VLOOKUP(AD178,DAY!$A$2:$E$1096,2,0),0)</f>
        <v>0</v>
      </c>
      <c r="AE129" s="192" t="s">
        <v>11</v>
      </c>
      <c r="AF129" s="194" t="s">
        <v>12</v>
      </c>
      <c r="AG129" s="211" t="s">
        <v>84</v>
      </c>
      <c r="AH129" s="196" t="s">
        <v>11</v>
      </c>
      <c r="AI129" s="197" t="s">
        <v>13</v>
      </c>
      <c r="AJ129" s="211" t="s">
        <v>84</v>
      </c>
      <c r="AK129" s="40"/>
      <c r="AM129" s="33"/>
      <c r="AN129" s="33"/>
      <c r="AQ129" s="45">
        <f>IFERROR(VLOOKUP(AQ203,DAY!$A$2:$E$744,7,0),0)</f>
        <v>0</v>
      </c>
    </row>
    <row r="130" spans="1:43" ht="27.75" customHeight="1" x14ac:dyDescent="0.4">
      <c r="A130" s="193"/>
      <c r="B130" s="35" t="s">
        <v>1</v>
      </c>
      <c r="C130" s="87">
        <f>IFERROR(VLOOKUP(C178,DAY!$A$2:$E$1096,3,0),0)</f>
        <v>0</v>
      </c>
      <c r="D130" s="87">
        <f>IFERROR(VLOOKUP(D178,DAY!$A$2:$E$1096,3,0),0)</f>
        <v>0</v>
      </c>
      <c r="E130" s="87">
        <f>IFERROR(VLOOKUP(E178,DAY!$A$2:$E$1096,3,0),0)</f>
        <v>0</v>
      </c>
      <c r="F130" s="87">
        <f>IFERROR(VLOOKUP(F178,DAY!$A$2:$E$1096,3,0),0)</f>
        <v>0</v>
      </c>
      <c r="G130" s="87">
        <f>IFERROR(VLOOKUP(G178,DAY!$A$2:$E$1096,3,0),0)</f>
        <v>0</v>
      </c>
      <c r="H130" s="87">
        <f>IFERROR(VLOOKUP(H178,DAY!$A$2:$E$1096,3,0),0)</f>
        <v>0</v>
      </c>
      <c r="I130" s="87">
        <f>IFERROR(VLOOKUP(I178,DAY!$A$2:$E$1096,3,0),0)</f>
        <v>0</v>
      </c>
      <c r="J130" s="87">
        <f>IFERROR(VLOOKUP(J178,DAY!$A$2:$E$1096,3,0),0)</f>
        <v>0</v>
      </c>
      <c r="K130" s="87">
        <f>IFERROR(VLOOKUP(K178,DAY!$A$2:$E$1096,3,0),0)</f>
        <v>0</v>
      </c>
      <c r="L130" s="87">
        <f>IFERROR(VLOOKUP(L178,DAY!$A$2:$E$1096,3,0),0)</f>
        <v>0</v>
      </c>
      <c r="M130" s="87">
        <f>IFERROR(VLOOKUP(M178,DAY!$A$2:$E$1096,3,0),0)</f>
        <v>0</v>
      </c>
      <c r="N130" s="87">
        <f>IFERROR(VLOOKUP(N178,DAY!$A$2:$E$1096,3,0),0)</f>
        <v>0</v>
      </c>
      <c r="O130" s="87">
        <f>IFERROR(VLOOKUP(O178,DAY!$A$2:$E$1096,3,0),0)</f>
        <v>0</v>
      </c>
      <c r="P130" s="87">
        <f>IFERROR(VLOOKUP(P178,DAY!$A$2:$E$1096,3,0),0)</f>
        <v>0</v>
      </c>
      <c r="Q130" s="87">
        <f>IFERROR(VLOOKUP(Q178,DAY!$A$2:$E$1096,3,0),0)</f>
        <v>0</v>
      </c>
      <c r="R130" s="87">
        <f>IFERROR(VLOOKUP(R178,DAY!$A$2:$E$1096,3,0),0)</f>
        <v>0</v>
      </c>
      <c r="S130" s="87">
        <f>IFERROR(VLOOKUP(S178,DAY!$A$2:$E$1096,3,0),0)</f>
        <v>0</v>
      </c>
      <c r="T130" s="87">
        <f>IFERROR(VLOOKUP(T178,DAY!$A$2:$E$1096,3,0),0)</f>
        <v>0</v>
      </c>
      <c r="U130" s="87">
        <f>IFERROR(VLOOKUP(U178,DAY!$A$2:$E$1096,3,0),0)</f>
        <v>0</v>
      </c>
      <c r="V130" s="87">
        <f>IFERROR(VLOOKUP(V178,DAY!$A$2:$E$1096,3,0),0)</f>
        <v>0</v>
      </c>
      <c r="W130" s="87">
        <f>IFERROR(VLOOKUP(W178,DAY!$A$2:$E$1096,3,0),0)</f>
        <v>0</v>
      </c>
      <c r="X130" s="87">
        <f>IFERROR(VLOOKUP(X178,DAY!$A$2:$E$1096,3,0),0)</f>
        <v>0</v>
      </c>
      <c r="Y130" s="87">
        <f>IFERROR(VLOOKUP(Y178,DAY!$A$2:$E$1096,3,0),0)</f>
        <v>0</v>
      </c>
      <c r="Z130" s="87">
        <f>IFERROR(VLOOKUP(Z178,DAY!$A$2:$E$1096,3,0),0)</f>
        <v>0</v>
      </c>
      <c r="AA130" s="87">
        <f>IFERROR(VLOOKUP(AA178,DAY!$A$2:$E$1096,3,0),0)</f>
        <v>0</v>
      </c>
      <c r="AB130" s="87">
        <f>IFERROR(VLOOKUP(AB178,DAY!$A$2:$E$1096,3,0),0)</f>
        <v>0</v>
      </c>
      <c r="AC130" s="87">
        <f>IFERROR(VLOOKUP(AC178,DAY!$A$2:$E$1096,3,0),0)</f>
        <v>0</v>
      </c>
      <c r="AD130" s="88">
        <f>IFERROR(VLOOKUP(AD178,DAY!$A$2:$E$1096,3,0),0)</f>
        <v>0</v>
      </c>
      <c r="AE130" s="193"/>
      <c r="AF130" s="195"/>
      <c r="AG130" s="211"/>
      <c r="AH130" s="193"/>
      <c r="AI130" s="198"/>
      <c r="AJ130" s="211"/>
      <c r="AM130" s="33"/>
      <c r="AN130" s="33"/>
      <c r="AQ130" s="34">
        <f>IFERROR(VLOOKUP(AQ209,DAY!$A$2:$E$744,2,0),0)</f>
        <v>0</v>
      </c>
    </row>
    <row r="131" spans="1:43" ht="27.75" customHeight="1" x14ac:dyDescent="0.4">
      <c r="A131" s="193"/>
      <c r="B131" s="38" t="s">
        <v>2</v>
      </c>
      <c r="C131" s="89">
        <f>IFERROR(VLOOKUP(C178,DAY!$A$2:$E$1096,4,0),0)</f>
        <v>0</v>
      </c>
      <c r="D131" s="89">
        <f>IFERROR(VLOOKUP(D178,DAY!$A$2:$E$1096,4,0),0)</f>
        <v>0</v>
      </c>
      <c r="E131" s="89">
        <f>IFERROR(VLOOKUP(E178,DAY!$A$2:$E$1096,4,0),0)</f>
        <v>0</v>
      </c>
      <c r="F131" s="89">
        <f>IFERROR(VLOOKUP(F178,DAY!$A$2:$E$1096,4,0),0)</f>
        <v>0</v>
      </c>
      <c r="G131" s="89">
        <f>IFERROR(VLOOKUP(G178,DAY!$A$2:$E$1096,4,0),0)</f>
        <v>0</v>
      </c>
      <c r="H131" s="89">
        <f>IFERROR(VLOOKUP(H178,DAY!$A$2:$E$1096,4,0),0)</f>
        <v>0</v>
      </c>
      <c r="I131" s="89">
        <f>IFERROR(VLOOKUP(I178,DAY!$A$2:$E$1096,4,0),0)</f>
        <v>0</v>
      </c>
      <c r="J131" s="89">
        <f>IFERROR(VLOOKUP(J178,DAY!$A$2:$E$1096,4,0),0)</f>
        <v>0</v>
      </c>
      <c r="K131" s="89">
        <f>IFERROR(VLOOKUP(K178,DAY!$A$2:$E$1096,4,0),0)</f>
        <v>0</v>
      </c>
      <c r="L131" s="89">
        <f>IFERROR(VLOOKUP(L178,DAY!$A$2:$E$1096,4,0),0)</f>
        <v>0</v>
      </c>
      <c r="M131" s="89">
        <f>IFERROR(VLOOKUP(M178,DAY!$A$2:$E$1096,4,0),0)</f>
        <v>0</v>
      </c>
      <c r="N131" s="89">
        <f>IFERROR(VLOOKUP(N178,DAY!$A$2:$E$1096,4,0),0)</f>
        <v>0</v>
      </c>
      <c r="O131" s="89">
        <f>IFERROR(VLOOKUP(O178,DAY!$A$2:$E$1096,4,0),0)</f>
        <v>0</v>
      </c>
      <c r="P131" s="89">
        <f>IFERROR(VLOOKUP(P178,DAY!$A$2:$E$1096,4,0),0)</f>
        <v>0</v>
      </c>
      <c r="Q131" s="89">
        <f>IFERROR(VLOOKUP(Q178,DAY!$A$2:$E$1096,4,0),0)</f>
        <v>0</v>
      </c>
      <c r="R131" s="89">
        <f>IFERROR(VLOOKUP(R178,DAY!$A$2:$E$1096,4,0),0)</f>
        <v>0</v>
      </c>
      <c r="S131" s="89">
        <f>IFERROR(VLOOKUP(S178,DAY!$A$2:$E$1096,4,0),0)</f>
        <v>0</v>
      </c>
      <c r="T131" s="89">
        <f>IFERROR(VLOOKUP(T178,DAY!$A$2:$E$1096,4,0),0)</f>
        <v>0</v>
      </c>
      <c r="U131" s="89">
        <f>IFERROR(VLOOKUP(U178,DAY!$A$2:$E$1096,4,0),0)</f>
        <v>0</v>
      </c>
      <c r="V131" s="89">
        <f>IFERROR(VLOOKUP(V178,DAY!$A$2:$E$1096,4,0),0)</f>
        <v>0</v>
      </c>
      <c r="W131" s="89">
        <f>IFERROR(VLOOKUP(W178,DAY!$A$2:$E$1096,4,0),0)</f>
        <v>0</v>
      </c>
      <c r="X131" s="89">
        <f>IFERROR(VLOOKUP(X178,DAY!$A$2:$E$1096,4,0),0)</f>
        <v>0</v>
      </c>
      <c r="Y131" s="89">
        <f>IFERROR(VLOOKUP(Y178,DAY!$A$2:$E$1096,4,0),0)</f>
        <v>0</v>
      </c>
      <c r="Z131" s="89">
        <f>IFERROR(VLOOKUP(Z178,DAY!$A$2:$E$1096,4,0),0)</f>
        <v>0</v>
      </c>
      <c r="AA131" s="89">
        <f>IFERROR(VLOOKUP(AA178,DAY!$A$2:$E$1096,4,0),0)</f>
        <v>0</v>
      </c>
      <c r="AB131" s="89">
        <f>IFERROR(VLOOKUP(AB178,DAY!$A$2:$E$1096,4,0),0)</f>
        <v>0</v>
      </c>
      <c r="AC131" s="89">
        <f>IFERROR(VLOOKUP(AC178,DAY!$A$2:$E$1096,4,0),0)</f>
        <v>0</v>
      </c>
      <c r="AD131" s="89">
        <f>IFERROR(VLOOKUP(AD178,DAY!$A$2:$E$1096,4,0),0)</f>
        <v>0</v>
      </c>
      <c r="AE131" s="193"/>
      <c r="AF131" s="195"/>
      <c r="AG131" s="211"/>
      <c r="AH131" s="193"/>
      <c r="AI131" s="198"/>
      <c r="AJ131" s="211"/>
      <c r="AM131" s="33"/>
      <c r="AN131" s="33"/>
      <c r="AQ131" s="37">
        <f>IFERROR(VLOOKUP(AQ209,DAY!$A$2:$E$744,3,0),0)</f>
        <v>0</v>
      </c>
    </row>
    <row r="132" spans="1:43" ht="89.25" customHeight="1" x14ac:dyDescent="0.4">
      <c r="A132" s="193"/>
      <c r="B132" s="39" t="s">
        <v>3</v>
      </c>
      <c r="C132" s="90">
        <f>IFERROR(VLOOKUP(C178,DAY!$A$2:$E$1096,5,0),0)</f>
        <v>0</v>
      </c>
      <c r="D132" s="90">
        <f>IFERROR(VLOOKUP(D178,DAY!$A$2:$E$1096,5,0),0)</f>
        <v>0</v>
      </c>
      <c r="E132" s="90">
        <f>IFERROR(VLOOKUP(E178,DAY!$A$2:$E$1096,5,0),0)</f>
        <v>0</v>
      </c>
      <c r="F132" s="90">
        <f>IFERROR(VLOOKUP(F178,DAY!$A$2:$E$1096,5,0),0)</f>
        <v>0</v>
      </c>
      <c r="G132" s="90">
        <f>IFERROR(VLOOKUP(G178,DAY!$A$2:$E$1096,5,0),0)</f>
        <v>0</v>
      </c>
      <c r="H132" s="90">
        <f>IFERROR(VLOOKUP(H178,DAY!$A$2:$E$1096,5,0),0)</f>
        <v>0</v>
      </c>
      <c r="I132" s="90">
        <f>IFERROR(VLOOKUP(I178,DAY!$A$2:$E$1096,5,0),0)</f>
        <v>0</v>
      </c>
      <c r="J132" s="90">
        <f>IFERROR(VLOOKUP(J178,DAY!$A$2:$E$1096,5,0),0)</f>
        <v>0</v>
      </c>
      <c r="K132" s="90">
        <f>IFERROR(VLOOKUP(K178,DAY!$A$2:$E$1096,5,0),0)</f>
        <v>0</v>
      </c>
      <c r="L132" s="90">
        <f>IFERROR(VLOOKUP(L178,DAY!$A$2:$E$1096,5,0),0)</f>
        <v>0</v>
      </c>
      <c r="M132" s="90">
        <f>IFERROR(VLOOKUP(M178,DAY!$A$2:$E$1096,5,0),0)</f>
        <v>0</v>
      </c>
      <c r="N132" s="90">
        <f>IFERROR(VLOOKUP(N178,DAY!$A$2:$E$1096,5,0),0)</f>
        <v>0</v>
      </c>
      <c r="O132" s="90">
        <f>IFERROR(VLOOKUP(O178,DAY!$A$2:$E$1096,5,0),0)</f>
        <v>0</v>
      </c>
      <c r="P132" s="90">
        <f>IFERROR(VLOOKUP(P178,DAY!$A$2:$E$1096,5,0),0)</f>
        <v>0</v>
      </c>
      <c r="Q132" s="90">
        <f>IFERROR(VLOOKUP(Q178,DAY!$A$2:$E$1096,5,0),0)</f>
        <v>0</v>
      </c>
      <c r="R132" s="90">
        <f>IFERROR(VLOOKUP(R178,DAY!$A$2:$E$1096,5,0),0)</f>
        <v>0</v>
      </c>
      <c r="S132" s="90">
        <f>IFERROR(VLOOKUP(S178,DAY!$A$2:$E$1096,5,0),0)</f>
        <v>0</v>
      </c>
      <c r="T132" s="90">
        <f>IFERROR(VLOOKUP(T178,DAY!$A$2:$E$1096,5,0),0)</f>
        <v>0</v>
      </c>
      <c r="U132" s="90">
        <f>IFERROR(VLOOKUP(U178,DAY!$A$2:$E$1096,5,0),0)</f>
        <v>0</v>
      </c>
      <c r="V132" s="90">
        <f>IFERROR(VLOOKUP(V178,DAY!$A$2:$E$1096,5,0),0)</f>
        <v>0</v>
      </c>
      <c r="W132" s="90">
        <f>IFERROR(VLOOKUP(W178,DAY!$A$2:$E$1096,5,0),0)</f>
        <v>0</v>
      </c>
      <c r="X132" s="90">
        <f>IFERROR(VLOOKUP(X178,DAY!$A$2:$E$1096,5,0),0)</f>
        <v>0</v>
      </c>
      <c r="Y132" s="90">
        <f>IFERROR(VLOOKUP(Y178,DAY!$A$2:$E$1096,5,0),0)</f>
        <v>0</v>
      </c>
      <c r="Z132" s="90">
        <f>IFERROR(VLOOKUP(Z178,DAY!$A$2:$E$1096,5,0),0)</f>
        <v>0</v>
      </c>
      <c r="AA132" s="90">
        <f>IFERROR(VLOOKUP(AA178,DAY!$A$2:$E$1096,5,0),0)</f>
        <v>0</v>
      </c>
      <c r="AB132" s="90">
        <f>IFERROR(VLOOKUP(AB178,DAY!$A$2:$E$1096,5,0),0)</f>
        <v>0</v>
      </c>
      <c r="AC132" s="90">
        <f>IFERROR(VLOOKUP(AC178,DAY!$A$2:$E$1096,5,0),0)</f>
        <v>0</v>
      </c>
      <c r="AD132" s="90">
        <f>IFERROR(VLOOKUP(AD178,DAY!$A$2:$E$1096,5,0),0)</f>
        <v>0</v>
      </c>
      <c r="AE132" s="193"/>
      <c r="AF132" s="195"/>
      <c r="AG132" s="212"/>
      <c r="AH132" s="193"/>
      <c r="AI132" s="198"/>
      <c r="AJ132" s="212"/>
      <c r="AM132" s="41"/>
      <c r="AN132" s="41"/>
      <c r="AQ132" s="37">
        <f>IFERROR(VLOOKUP(AQ209,DAY!$A$2:$E$744,4,0),0)</f>
        <v>0</v>
      </c>
    </row>
    <row r="133" spans="1:43" ht="27.75" customHeight="1" x14ac:dyDescent="0.4">
      <c r="A133" s="193"/>
      <c r="B133" s="37" t="s">
        <v>4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44">
        <f>IF(COUNT(C133:AD133)=0,+(COUNTIF(C133:AD133,"作業"))+(COUNTIF(C133:AD133,"休日")),"")</f>
        <v>0</v>
      </c>
      <c r="AF133" s="98">
        <f>IF(+COUNT(C133:AD133)=0,(COUNTIF(C133:AD133,"休日")),"")</f>
        <v>0</v>
      </c>
      <c r="AG133" s="213">
        <f>IFERROR(IF(AND(AE133&lt;=6,AE133&gt;=1),$F$149,IF(AM134&gt;0.284,$F$147,$F$148)),0)</f>
        <v>0</v>
      </c>
      <c r="AH133" s="44">
        <f>IF(COUNT(C134:AD134)=0,+(COUNTIF(C134:AD134,"作業"))+(COUNTIF(C134:AD134,"休日")),"")</f>
        <v>0</v>
      </c>
      <c r="AI133" s="61">
        <f>IF(COUNT(C134:AD134)=0,(COUNTIF(C134:AD134,"休日")),"")</f>
        <v>0</v>
      </c>
      <c r="AJ133" s="213">
        <f>IFERROR(IF(AND(AH133&lt;=6,AH133&gt;=1),$F$149,IF(AN134&gt;0.284,$F$145,$F$146)),0)</f>
        <v>0</v>
      </c>
      <c r="AL133" s="40"/>
      <c r="AM133" s="33"/>
      <c r="AN133" s="33"/>
      <c r="AQ133" s="39">
        <f>IFERROR(VLOOKUP(AQ209,DAY!$A$2:$E$744,5,0),0)</f>
        <v>0</v>
      </c>
    </row>
    <row r="134" spans="1:43" ht="27.75" customHeight="1" thickBot="1" x14ac:dyDescent="0.45">
      <c r="A134" s="222"/>
      <c r="B134" s="27" t="s">
        <v>5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189">
        <f>IFERROR(AM134,0)</f>
        <v>0</v>
      </c>
      <c r="AF134" s="190"/>
      <c r="AG134" s="214"/>
      <c r="AH134" s="189">
        <f>IFERROR(AN134,0)</f>
        <v>0</v>
      </c>
      <c r="AI134" s="191"/>
      <c r="AJ134" s="214"/>
      <c r="AM134" s="46" t="e">
        <f>ROUND(AF133/AE133,3)</f>
        <v>#DIV/0!</v>
      </c>
      <c r="AN134" s="47" t="e">
        <f>ROUND(AI133/AH133,3)</f>
        <v>#DIV/0!</v>
      </c>
      <c r="AQ134" s="43">
        <f>IFERROR(VLOOKUP(AQ209,DAY!$A$2:$E$744,6,0),0)</f>
        <v>0</v>
      </c>
    </row>
    <row r="135" spans="1:43" ht="12" customHeight="1" thickBot="1" x14ac:dyDescent="0.45">
      <c r="A135" s="23"/>
      <c r="B135" s="51"/>
      <c r="C135" s="51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29"/>
      <c r="AF135" s="229"/>
      <c r="AG135" s="92"/>
      <c r="AH135" s="229"/>
      <c r="AI135" s="229"/>
      <c r="AJ135" s="96"/>
      <c r="AK135" s="40"/>
      <c r="AM135" s="33"/>
      <c r="AN135" s="33"/>
      <c r="AQ135" s="45">
        <f>IFERROR(VLOOKUP(AQ209,DAY!$A$2:$E$744,7,0),0)</f>
        <v>0</v>
      </c>
    </row>
    <row r="136" spans="1:43" ht="29.25" customHeight="1" x14ac:dyDescent="0.4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0"/>
      <c r="AA136" s="231"/>
      <c r="AB136" s="231"/>
      <c r="AC136" s="231"/>
      <c r="AD136" s="232"/>
      <c r="AE136" s="264" t="s">
        <v>4</v>
      </c>
      <c r="AF136" s="265"/>
      <c r="AG136" s="266"/>
      <c r="AH136" s="280" t="s">
        <v>5</v>
      </c>
      <c r="AI136" s="281"/>
      <c r="AJ136" s="282"/>
      <c r="AM136" s="33"/>
      <c r="AN136" s="33"/>
    </row>
    <row r="137" spans="1:43" ht="29.25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52"/>
      <c r="AA137" s="53"/>
      <c r="AB137" s="53"/>
      <c r="AC137" s="240" t="s">
        <v>45</v>
      </c>
      <c r="AD137" s="241"/>
      <c r="AE137" s="261">
        <f>AE19+AE25+AE31+AE37+AE43+AE49+AE55+AE61+AE67+AE73+AE79+AE85+AE91+AE97+AE103+AE109+AE115+AE121+AE127+AE133</f>
        <v>260</v>
      </c>
      <c r="AF137" s="262"/>
      <c r="AG137" s="263"/>
      <c r="AH137" s="267">
        <f>AH19+AH25+AH31+AH37+AH43+AH49+AH55+AH61+AH67+AH73+AH79+AH85+AH91+AH97+AH103+AH109+AH115+AH121+AH127+AH133</f>
        <v>260</v>
      </c>
      <c r="AI137" s="268"/>
      <c r="AJ137" s="269"/>
      <c r="AM137" s="33"/>
      <c r="AN137" s="33"/>
    </row>
    <row r="138" spans="1:43" ht="29.25" customHeight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52"/>
      <c r="AA138" s="53"/>
      <c r="AB138" s="53"/>
      <c r="AC138" s="240" t="s">
        <v>46</v>
      </c>
      <c r="AD138" s="241"/>
      <c r="AE138" s="261">
        <f>AF19+AF25+AF31+AF37+AF43+AF49+AF55+AF61+AF67+AF73+AF79+AF85+AF91+AF97+AF103+AF109+AF115+AF121+AF127+AF133</f>
        <v>85</v>
      </c>
      <c r="AF138" s="262"/>
      <c r="AG138" s="263"/>
      <c r="AH138" s="267">
        <f>AI19+AI25+AI31+AI37+AI43+AI49+AI55+AI61+AI67+AI73+AI79+AI85+AI91+AI97+AI103+AI109+AI115+AI121+AI127+AI133</f>
        <v>83</v>
      </c>
      <c r="AI138" s="268"/>
      <c r="AJ138" s="269"/>
      <c r="AM138" s="33"/>
      <c r="AN138" s="33"/>
    </row>
    <row r="139" spans="1:43" ht="29.25" customHeight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52"/>
      <c r="AA139" s="53"/>
      <c r="AB139" s="53"/>
      <c r="AC139" s="240" t="s">
        <v>47</v>
      </c>
      <c r="AD139" s="241"/>
      <c r="AE139" s="258">
        <f>ROUND(AE138/AE137,4)</f>
        <v>0.32690000000000002</v>
      </c>
      <c r="AF139" s="259"/>
      <c r="AG139" s="260"/>
      <c r="AH139" s="270">
        <f>ROUND(AH138/AH137,4)</f>
        <v>0.31919999999999998</v>
      </c>
      <c r="AI139" s="271"/>
      <c r="AJ139" s="272"/>
      <c r="AM139" s="33"/>
      <c r="AN139" s="33"/>
    </row>
    <row r="140" spans="1:43" ht="27.95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6" t="s">
        <v>107</v>
      </c>
      <c r="AA140" s="237"/>
      <c r="AB140" s="237"/>
      <c r="AC140" s="237"/>
      <c r="AD140" s="238"/>
      <c r="AE140" s="252">
        <f>ROUND(AE139,3)</f>
        <v>0.32700000000000001</v>
      </c>
      <c r="AF140" s="253"/>
      <c r="AG140" s="254"/>
      <c r="AH140" s="242">
        <f>ROUND(AH139,3)</f>
        <v>0.31900000000000001</v>
      </c>
      <c r="AI140" s="243"/>
      <c r="AJ140" s="244"/>
      <c r="AM140" s="33"/>
      <c r="AN140" s="33"/>
    </row>
    <row r="141" spans="1:43" ht="27.75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81"/>
      <c r="AA141" s="239" t="s">
        <v>48</v>
      </c>
      <c r="AB141" s="239"/>
      <c r="AC141" s="239"/>
      <c r="AD141" s="82"/>
      <c r="AE141" s="255"/>
      <c r="AF141" s="256"/>
      <c r="AG141" s="257"/>
      <c r="AH141" s="245"/>
      <c r="AI141" s="246"/>
      <c r="AJ141" s="247"/>
      <c r="AM141" s="33"/>
      <c r="AN141" s="33"/>
    </row>
    <row r="142" spans="1:43" ht="27" thickBot="1" x14ac:dyDescent="0.45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3" t="s">
        <v>44</v>
      </c>
      <c r="AA142" s="234"/>
      <c r="AB142" s="234"/>
      <c r="AC142" s="234"/>
      <c r="AD142" s="235"/>
      <c r="AE142" s="249" t="str">
        <f>IF(AE140&gt;=0.285,"クリア","休暇不足")</f>
        <v>クリア</v>
      </c>
      <c r="AF142" s="250"/>
      <c r="AG142" s="251"/>
      <c r="AH142" s="248" t="str">
        <f>IF(AH140&gt;=0.285,"達成","未達成")</f>
        <v>達成</v>
      </c>
      <c r="AI142" s="234"/>
      <c r="AJ142" s="235"/>
      <c r="AM142" s="33"/>
      <c r="AN142" s="33"/>
    </row>
    <row r="144" spans="1:43" x14ac:dyDescent="0.4">
      <c r="A144" s="55"/>
      <c r="B144" s="56"/>
      <c r="C144" s="37"/>
      <c r="D144" s="57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9"/>
      <c r="AJ144" s="62"/>
    </row>
    <row r="145" spans="1:52" ht="21" x14ac:dyDescent="0.4">
      <c r="A145" s="60"/>
      <c r="B145" s="30"/>
      <c r="C145" s="61" t="s">
        <v>87</v>
      </c>
      <c r="D145" s="61" t="s">
        <v>87</v>
      </c>
      <c r="E145" s="62"/>
      <c r="F145" s="57" t="s">
        <v>82</v>
      </c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 t="s">
        <v>49</v>
      </c>
      <c r="AA145" s="62">
        <v>0</v>
      </c>
      <c r="AB145" s="62"/>
      <c r="AC145" s="62"/>
      <c r="AD145" s="62"/>
      <c r="AE145" s="97"/>
      <c r="AF145" s="62"/>
      <c r="AG145" s="62"/>
      <c r="AH145" s="62"/>
      <c r="AI145" s="63"/>
      <c r="AJ145" s="62"/>
    </row>
    <row r="146" spans="1:52" ht="21" x14ac:dyDescent="0.4">
      <c r="A146" s="60"/>
      <c r="B146" s="30"/>
      <c r="C146" s="61" t="s">
        <v>19</v>
      </c>
      <c r="D146" s="61" t="s">
        <v>19</v>
      </c>
      <c r="E146" s="62"/>
      <c r="F146" s="57" t="s">
        <v>14</v>
      </c>
      <c r="G146" s="62"/>
      <c r="H146" s="62"/>
      <c r="I146" s="62"/>
      <c r="J146" s="64" t="s">
        <v>100</v>
      </c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6"/>
      <c r="Y146" s="62"/>
      <c r="Z146" s="21" t="s">
        <v>50</v>
      </c>
      <c r="AA146" s="62">
        <v>1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52" ht="18.75" customHeight="1" x14ac:dyDescent="0.4">
      <c r="A147" s="60"/>
      <c r="B147" s="30"/>
      <c r="C147" s="61" t="s">
        <v>99</v>
      </c>
      <c r="D147" s="61" t="s">
        <v>99</v>
      </c>
      <c r="E147" s="62"/>
      <c r="F147" s="57" t="s">
        <v>105</v>
      </c>
      <c r="G147" s="62"/>
      <c r="H147" s="62"/>
      <c r="I147" s="62"/>
      <c r="J147" s="64" t="s">
        <v>101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62" t="s">
        <v>51</v>
      </c>
      <c r="AA147" s="62">
        <v>2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52" ht="19.5" customHeight="1" x14ac:dyDescent="0.4">
      <c r="A148" s="60"/>
      <c r="B148" s="30"/>
      <c r="C148" s="61" t="s">
        <v>88</v>
      </c>
      <c r="D148" s="61" t="s">
        <v>88</v>
      </c>
      <c r="E148" s="62"/>
      <c r="F148" s="57" t="s">
        <v>104</v>
      </c>
      <c r="G148" s="62"/>
      <c r="H148" s="62"/>
      <c r="I148" s="62"/>
      <c r="J148" s="64" t="s">
        <v>102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52</v>
      </c>
      <c r="AA148" s="62">
        <v>3</v>
      </c>
      <c r="AB148" s="62"/>
      <c r="AC148" s="62"/>
      <c r="AD148" s="62"/>
      <c r="AE148" s="62"/>
      <c r="AF148" s="62"/>
      <c r="AG148" s="62"/>
      <c r="AH148" s="62"/>
      <c r="AI148" s="63"/>
      <c r="AJ148" s="62"/>
    </row>
    <row r="149" spans="1:52" ht="19.5" customHeight="1" x14ac:dyDescent="0.4">
      <c r="A149" s="60"/>
      <c r="B149" s="30"/>
      <c r="C149" s="61" t="s">
        <v>89</v>
      </c>
      <c r="D149" s="61" t="s">
        <v>89</v>
      </c>
      <c r="E149" s="62"/>
      <c r="F149" s="62" t="s">
        <v>83</v>
      </c>
      <c r="G149" s="62"/>
      <c r="H149" s="62"/>
      <c r="I149" s="62"/>
      <c r="J149" s="64" t="s">
        <v>103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53</v>
      </c>
      <c r="AA149" s="62">
        <v>4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52" ht="19.5" customHeight="1" x14ac:dyDescent="0.4">
      <c r="A150" s="60"/>
      <c r="B150" s="30"/>
      <c r="C150" s="61"/>
      <c r="D150" s="61"/>
      <c r="E150" s="62"/>
      <c r="F150" s="62"/>
      <c r="G150" s="62"/>
      <c r="H150" s="62"/>
      <c r="I150" s="62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54</v>
      </c>
      <c r="AA150" s="62">
        <v>5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52" ht="19.5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55</v>
      </c>
      <c r="AA151" s="62">
        <v>6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52" ht="19.5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52" ht="19.5" customHeight="1" x14ac:dyDescent="0.4">
      <c r="A153" s="60"/>
      <c r="B153" s="30"/>
      <c r="C153" s="54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52" ht="19.5" customHeight="1" x14ac:dyDescent="0.4">
      <c r="A154" s="60"/>
      <c r="B154" s="30"/>
      <c r="C154" s="30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52" ht="19.5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52" ht="19.5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52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52" x14ac:dyDescent="0.4">
      <c r="A158" s="60"/>
      <c r="B158" s="30"/>
      <c r="C158" s="30">
        <v>1</v>
      </c>
      <c r="D158" s="30">
        <v>2</v>
      </c>
      <c r="E158" s="30">
        <v>3</v>
      </c>
      <c r="F158" s="30">
        <v>4</v>
      </c>
      <c r="G158" s="30">
        <v>5</v>
      </c>
      <c r="H158" s="30">
        <v>6</v>
      </c>
      <c r="I158" s="30">
        <v>7</v>
      </c>
      <c r="J158" s="30">
        <v>8</v>
      </c>
      <c r="K158" s="30">
        <v>9</v>
      </c>
      <c r="L158" s="30">
        <v>10</v>
      </c>
      <c r="M158" s="30">
        <v>11</v>
      </c>
      <c r="N158" s="30">
        <v>12</v>
      </c>
      <c r="O158" s="30">
        <v>13</v>
      </c>
      <c r="P158" s="30">
        <v>14</v>
      </c>
      <c r="Q158" s="30">
        <v>15</v>
      </c>
      <c r="R158" s="30">
        <v>16</v>
      </c>
      <c r="S158" s="30">
        <v>17</v>
      </c>
      <c r="T158" s="30">
        <v>18</v>
      </c>
      <c r="U158" s="30">
        <v>19</v>
      </c>
      <c r="V158" s="30">
        <v>20</v>
      </c>
      <c r="W158" s="30">
        <v>21</v>
      </c>
      <c r="X158" s="30">
        <v>22</v>
      </c>
      <c r="Y158" s="30">
        <v>23</v>
      </c>
      <c r="Z158" s="30">
        <v>24</v>
      </c>
      <c r="AA158" s="30">
        <v>25</v>
      </c>
      <c r="AB158" s="30">
        <v>26</v>
      </c>
      <c r="AC158" s="30">
        <v>27</v>
      </c>
      <c r="AD158" s="30">
        <v>28</v>
      </c>
      <c r="AE158" s="62"/>
      <c r="AF158" s="62"/>
      <c r="AG158" s="62"/>
      <c r="AH158" s="62"/>
      <c r="AI158" s="63"/>
      <c r="AJ158" s="62"/>
    </row>
    <row r="159" spans="1:52" x14ac:dyDescent="0.4">
      <c r="A159" s="68"/>
      <c r="B159" s="69">
        <v>1</v>
      </c>
      <c r="C159" s="70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70">
        <f>C159+1</f>
        <v>1</v>
      </c>
      <c r="E159" s="70">
        <f>D159+1</f>
        <v>2</v>
      </c>
      <c r="F159" s="70">
        <f t="shared" ref="F159:AC159" si="0">E159+1</f>
        <v>3</v>
      </c>
      <c r="G159" s="70">
        <f t="shared" si="0"/>
        <v>4</v>
      </c>
      <c r="H159" s="70">
        <f t="shared" si="0"/>
        <v>5</v>
      </c>
      <c r="I159" s="70">
        <f t="shared" si="0"/>
        <v>6</v>
      </c>
      <c r="J159" s="70">
        <f t="shared" si="0"/>
        <v>7</v>
      </c>
      <c r="K159" s="70">
        <f t="shared" si="0"/>
        <v>8</v>
      </c>
      <c r="L159" s="70">
        <f t="shared" si="0"/>
        <v>9</v>
      </c>
      <c r="M159" s="70">
        <f t="shared" si="0"/>
        <v>10</v>
      </c>
      <c r="N159" s="70">
        <f t="shared" si="0"/>
        <v>11</v>
      </c>
      <c r="O159" s="70">
        <f t="shared" si="0"/>
        <v>12</v>
      </c>
      <c r="P159" s="70">
        <f t="shared" si="0"/>
        <v>13</v>
      </c>
      <c r="Q159" s="70">
        <f t="shared" si="0"/>
        <v>14</v>
      </c>
      <c r="R159" s="70">
        <f t="shared" si="0"/>
        <v>15</v>
      </c>
      <c r="S159" s="70">
        <f t="shared" si="0"/>
        <v>16</v>
      </c>
      <c r="T159" s="70">
        <f t="shared" si="0"/>
        <v>17</v>
      </c>
      <c r="U159" s="70">
        <f t="shared" si="0"/>
        <v>18</v>
      </c>
      <c r="V159" s="70">
        <f t="shared" si="0"/>
        <v>19</v>
      </c>
      <c r="W159" s="70">
        <f t="shared" si="0"/>
        <v>20</v>
      </c>
      <c r="X159" s="70">
        <f t="shared" si="0"/>
        <v>21</v>
      </c>
      <c r="Y159" s="70">
        <f t="shared" si="0"/>
        <v>22</v>
      </c>
      <c r="Z159" s="70">
        <f t="shared" si="0"/>
        <v>23</v>
      </c>
      <c r="AA159" s="70">
        <f t="shared" si="0"/>
        <v>24</v>
      </c>
      <c r="AB159" s="70">
        <f t="shared" si="0"/>
        <v>25</v>
      </c>
      <c r="AC159" s="70">
        <f t="shared" si="0"/>
        <v>26</v>
      </c>
      <c r="AD159" s="70">
        <f>AC159+1</f>
        <v>27</v>
      </c>
      <c r="AE159" s="71"/>
      <c r="AF159" s="71"/>
      <c r="AG159" s="71"/>
      <c r="AH159" s="71"/>
      <c r="AI159" s="72"/>
      <c r="AJ159" s="71"/>
      <c r="AM159" s="73"/>
      <c r="AN159" s="73"/>
    </row>
    <row r="160" spans="1:52" x14ac:dyDescent="0.4">
      <c r="A160" s="68"/>
      <c r="B160" s="69">
        <v>2</v>
      </c>
      <c r="C160" s="70">
        <f>AD159+1</f>
        <v>28</v>
      </c>
      <c r="D160" s="70">
        <f>C160+1</f>
        <v>29</v>
      </c>
      <c r="E160" s="70">
        <f>D160+1</f>
        <v>30</v>
      </c>
      <c r="F160" s="70">
        <f t="shared" ref="F160:AD160" si="1">E160+1</f>
        <v>31</v>
      </c>
      <c r="G160" s="70">
        <f t="shared" si="1"/>
        <v>32</v>
      </c>
      <c r="H160" s="70">
        <f t="shared" si="1"/>
        <v>33</v>
      </c>
      <c r="I160" s="70">
        <f t="shared" si="1"/>
        <v>34</v>
      </c>
      <c r="J160" s="70">
        <f t="shared" si="1"/>
        <v>35</v>
      </c>
      <c r="K160" s="70">
        <f t="shared" si="1"/>
        <v>36</v>
      </c>
      <c r="L160" s="70">
        <f t="shared" si="1"/>
        <v>37</v>
      </c>
      <c r="M160" s="70">
        <f t="shared" si="1"/>
        <v>38</v>
      </c>
      <c r="N160" s="70">
        <f t="shared" si="1"/>
        <v>39</v>
      </c>
      <c r="O160" s="70">
        <f t="shared" si="1"/>
        <v>40</v>
      </c>
      <c r="P160" s="70">
        <f t="shared" si="1"/>
        <v>41</v>
      </c>
      <c r="Q160" s="70">
        <f t="shared" si="1"/>
        <v>42</v>
      </c>
      <c r="R160" s="70">
        <f t="shared" si="1"/>
        <v>43</v>
      </c>
      <c r="S160" s="70">
        <f t="shared" si="1"/>
        <v>44</v>
      </c>
      <c r="T160" s="70">
        <f t="shared" si="1"/>
        <v>45</v>
      </c>
      <c r="U160" s="70">
        <f t="shared" si="1"/>
        <v>46</v>
      </c>
      <c r="V160" s="70">
        <f t="shared" si="1"/>
        <v>47</v>
      </c>
      <c r="W160" s="70">
        <f t="shared" si="1"/>
        <v>48</v>
      </c>
      <c r="X160" s="70">
        <f t="shared" si="1"/>
        <v>49</v>
      </c>
      <c r="Y160" s="70">
        <f t="shared" si="1"/>
        <v>50</v>
      </c>
      <c r="Z160" s="70">
        <f t="shared" si="1"/>
        <v>51</v>
      </c>
      <c r="AA160" s="70">
        <f t="shared" si="1"/>
        <v>52</v>
      </c>
      <c r="AB160" s="70">
        <f t="shared" si="1"/>
        <v>53</v>
      </c>
      <c r="AC160" s="70">
        <f t="shared" si="1"/>
        <v>54</v>
      </c>
      <c r="AD160" s="70">
        <f t="shared" si="1"/>
        <v>55</v>
      </c>
      <c r="AE160" s="71"/>
      <c r="AF160" s="71"/>
      <c r="AG160" s="71"/>
      <c r="AH160" s="71"/>
      <c r="AI160" s="72"/>
      <c r="AJ160" s="71"/>
      <c r="AL160" s="73"/>
      <c r="AM160" s="73"/>
      <c r="AN160" s="73"/>
      <c r="AO160" s="73"/>
      <c r="AP160" s="73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</row>
    <row r="161" spans="1:52" x14ac:dyDescent="0.4">
      <c r="A161" s="68"/>
      <c r="B161" s="69">
        <v>3</v>
      </c>
      <c r="C161" s="70">
        <f t="shared" ref="C161:C198" si="2">AD160+1</f>
        <v>56</v>
      </c>
      <c r="D161" s="70">
        <f t="shared" ref="D161:AD161" si="3">C161+1</f>
        <v>57</v>
      </c>
      <c r="E161" s="70">
        <f t="shared" ref="E161:E172" si="4">D161+1</f>
        <v>58</v>
      </c>
      <c r="F161" s="70">
        <f t="shared" si="3"/>
        <v>59</v>
      </c>
      <c r="G161" s="70">
        <f t="shared" si="3"/>
        <v>60</v>
      </c>
      <c r="H161" s="70">
        <f t="shared" si="3"/>
        <v>61</v>
      </c>
      <c r="I161" s="70">
        <f t="shared" si="3"/>
        <v>62</v>
      </c>
      <c r="J161" s="70">
        <f t="shared" si="3"/>
        <v>63</v>
      </c>
      <c r="K161" s="70">
        <f t="shared" si="3"/>
        <v>64</v>
      </c>
      <c r="L161" s="70">
        <f t="shared" si="3"/>
        <v>65</v>
      </c>
      <c r="M161" s="70">
        <f t="shared" si="3"/>
        <v>66</v>
      </c>
      <c r="N161" s="70">
        <f t="shared" si="3"/>
        <v>67</v>
      </c>
      <c r="O161" s="70">
        <f t="shared" si="3"/>
        <v>68</v>
      </c>
      <c r="P161" s="70">
        <f t="shared" si="3"/>
        <v>69</v>
      </c>
      <c r="Q161" s="70">
        <f t="shared" si="3"/>
        <v>70</v>
      </c>
      <c r="R161" s="70">
        <f t="shared" si="3"/>
        <v>71</v>
      </c>
      <c r="S161" s="70">
        <f t="shared" si="3"/>
        <v>72</v>
      </c>
      <c r="T161" s="70">
        <f t="shared" si="3"/>
        <v>73</v>
      </c>
      <c r="U161" s="70">
        <f t="shared" si="3"/>
        <v>74</v>
      </c>
      <c r="V161" s="70">
        <f t="shared" si="3"/>
        <v>75</v>
      </c>
      <c r="W161" s="70">
        <f t="shared" si="3"/>
        <v>76</v>
      </c>
      <c r="X161" s="70">
        <f t="shared" si="3"/>
        <v>77</v>
      </c>
      <c r="Y161" s="70">
        <f t="shared" si="3"/>
        <v>78</v>
      </c>
      <c r="Z161" s="70">
        <f t="shared" si="3"/>
        <v>79</v>
      </c>
      <c r="AA161" s="70">
        <f t="shared" si="3"/>
        <v>80</v>
      </c>
      <c r="AB161" s="70">
        <f t="shared" si="3"/>
        <v>81</v>
      </c>
      <c r="AC161" s="70">
        <f t="shared" si="3"/>
        <v>82</v>
      </c>
      <c r="AD161" s="70">
        <f t="shared" si="3"/>
        <v>83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s="74" customFormat="1" ht="17.25" customHeight="1" x14ac:dyDescent="0.4">
      <c r="A162" s="68"/>
      <c r="B162" s="69">
        <v>4</v>
      </c>
      <c r="C162" s="70">
        <f t="shared" si="2"/>
        <v>84</v>
      </c>
      <c r="D162" s="70">
        <f t="shared" ref="D162:AD162" si="5">C162+1</f>
        <v>85</v>
      </c>
      <c r="E162" s="70">
        <f t="shared" si="4"/>
        <v>86</v>
      </c>
      <c r="F162" s="70">
        <f t="shared" si="5"/>
        <v>87</v>
      </c>
      <c r="G162" s="70">
        <f t="shared" si="5"/>
        <v>88</v>
      </c>
      <c r="H162" s="70">
        <f t="shared" si="5"/>
        <v>89</v>
      </c>
      <c r="I162" s="70">
        <f t="shared" si="5"/>
        <v>90</v>
      </c>
      <c r="J162" s="70">
        <f t="shared" si="5"/>
        <v>91</v>
      </c>
      <c r="K162" s="70">
        <f t="shared" si="5"/>
        <v>92</v>
      </c>
      <c r="L162" s="70">
        <f t="shared" si="5"/>
        <v>93</v>
      </c>
      <c r="M162" s="70">
        <f t="shared" si="5"/>
        <v>94</v>
      </c>
      <c r="N162" s="70">
        <f t="shared" si="5"/>
        <v>95</v>
      </c>
      <c r="O162" s="70">
        <f t="shared" si="5"/>
        <v>96</v>
      </c>
      <c r="P162" s="70">
        <f t="shared" si="5"/>
        <v>97</v>
      </c>
      <c r="Q162" s="70">
        <f t="shared" si="5"/>
        <v>98</v>
      </c>
      <c r="R162" s="70">
        <f t="shared" si="5"/>
        <v>99</v>
      </c>
      <c r="S162" s="70">
        <f t="shared" si="5"/>
        <v>100</v>
      </c>
      <c r="T162" s="70">
        <f t="shared" si="5"/>
        <v>101</v>
      </c>
      <c r="U162" s="70">
        <f t="shared" si="5"/>
        <v>102</v>
      </c>
      <c r="V162" s="70">
        <f t="shared" si="5"/>
        <v>103</v>
      </c>
      <c r="W162" s="70">
        <f t="shared" si="5"/>
        <v>104</v>
      </c>
      <c r="X162" s="70">
        <f t="shared" si="5"/>
        <v>105</v>
      </c>
      <c r="Y162" s="70">
        <f t="shared" si="5"/>
        <v>106</v>
      </c>
      <c r="Z162" s="70">
        <f t="shared" si="5"/>
        <v>107</v>
      </c>
      <c r="AA162" s="70">
        <f t="shared" si="5"/>
        <v>108</v>
      </c>
      <c r="AB162" s="70">
        <f t="shared" si="5"/>
        <v>109</v>
      </c>
      <c r="AC162" s="70">
        <f t="shared" si="5"/>
        <v>110</v>
      </c>
      <c r="AD162" s="70">
        <f t="shared" si="5"/>
        <v>111</v>
      </c>
      <c r="AE162" s="71"/>
      <c r="AF162" s="71"/>
      <c r="AG162" s="71"/>
      <c r="AH162" s="71"/>
      <c r="AI162" s="72"/>
      <c r="AJ162" s="71"/>
      <c r="AK162" s="73"/>
      <c r="AL162" s="73"/>
      <c r="AM162" s="73"/>
      <c r="AN162" s="73"/>
      <c r="AO162" s="73"/>
      <c r="AP162" s="73"/>
    </row>
    <row r="163" spans="1:52" s="74" customFormat="1" ht="17.25" customHeight="1" x14ac:dyDescent="0.4">
      <c r="A163" s="68"/>
      <c r="B163" s="69">
        <v>5</v>
      </c>
      <c r="C163" s="70">
        <f t="shared" si="2"/>
        <v>112</v>
      </c>
      <c r="D163" s="70">
        <f t="shared" ref="D163:AD163" si="6">C163+1</f>
        <v>113</v>
      </c>
      <c r="E163" s="70">
        <f t="shared" si="4"/>
        <v>114</v>
      </c>
      <c r="F163" s="70">
        <f t="shared" si="6"/>
        <v>115</v>
      </c>
      <c r="G163" s="70">
        <f t="shared" si="6"/>
        <v>116</v>
      </c>
      <c r="H163" s="70">
        <f t="shared" si="6"/>
        <v>117</v>
      </c>
      <c r="I163" s="70">
        <f t="shared" si="6"/>
        <v>118</v>
      </c>
      <c r="J163" s="70">
        <f t="shared" si="6"/>
        <v>119</v>
      </c>
      <c r="K163" s="70">
        <f t="shared" si="6"/>
        <v>120</v>
      </c>
      <c r="L163" s="70">
        <f t="shared" si="6"/>
        <v>121</v>
      </c>
      <c r="M163" s="70">
        <f t="shared" si="6"/>
        <v>122</v>
      </c>
      <c r="N163" s="70">
        <f t="shared" si="6"/>
        <v>123</v>
      </c>
      <c r="O163" s="70">
        <f t="shared" si="6"/>
        <v>124</v>
      </c>
      <c r="P163" s="70">
        <f t="shared" si="6"/>
        <v>125</v>
      </c>
      <c r="Q163" s="70">
        <f t="shared" si="6"/>
        <v>126</v>
      </c>
      <c r="R163" s="70">
        <f t="shared" si="6"/>
        <v>127</v>
      </c>
      <c r="S163" s="70">
        <f t="shared" si="6"/>
        <v>128</v>
      </c>
      <c r="T163" s="70">
        <f t="shared" si="6"/>
        <v>129</v>
      </c>
      <c r="U163" s="70">
        <f t="shared" si="6"/>
        <v>130</v>
      </c>
      <c r="V163" s="70">
        <f t="shared" si="6"/>
        <v>131</v>
      </c>
      <c r="W163" s="70">
        <f t="shared" si="6"/>
        <v>132</v>
      </c>
      <c r="X163" s="70">
        <f t="shared" si="6"/>
        <v>133</v>
      </c>
      <c r="Y163" s="70">
        <f t="shared" si="6"/>
        <v>134</v>
      </c>
      <c r="Z163" s="70">
        <f t="shared" si="6"/>
        <v>135</v>
      </c>
      <c r="AA163" s="70">
        <f t="shared" si="6"/>
        <v>136</v>
      </c>
      <c r="AB163" s="70">
        <f t="shared" si="6"/>
        <v>137</v>
      </c>
      <c r="AC163" s="70">
        <f t="shared" si="6"/>
        <v>138</v>
      </c>
      <c r="AD163" s="70">
        <f t="shared" si="6"/>
        <v>139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17.25" customHeight="1" x14ac:dyDescent="0.4">
      <c r="A164" s="68"/>
      <c r="B164" s="69">
        <v>6</v>
      </c>
      <c r="C164" s="70">
        <f t="shared" si="2"/>
        <v>140</v>
      </c>
      <c r="D164" s="70">
        <f t="shared" ref="D164:AD164" si="7">C164+1</f>
        <v>141</v>
      </c>
      <c r="E164" s="70">
        <f t="shared" si="4"/>
        <v>142</v>
      </c>
      <c r="F164" s="70">
        <f t="shared" si="7"/>
        <v>143</v>
      </c>
      <c r="G164" s="70">
        <f t="shared" si="7"/>
        <v>144</v>
      </c>
      <c r="H164" s="70">
        <f t="shared" si="7"/>
        <v>145</v>
      </c>
      <c r="I164" s="70">
        <f t="shared" si="7"/>
        <v>146</v>
      </c>
      <c r="J164" s="70">
        <f t="shared" si="7"/>
        <v>147</v>
      </c>
      <c r="K164" s="70">
        <f t="shared" si="7"/>
        <v>148</v>
      </c>
      <c r="L164" s="70">
        <f t="shared" si="7"/>
        <v>149</v>
      </c>
      <c r="M164" s="70">
        <f t="shared" si="7"/>
        <v>150</v>
      </c>
      <c r="N164" s="70">
        <f t="shared" si="7"/>
        <v>151</v>
      </c>
      <c r="O164" s="70">
        <f t="shared" si="7"/>
        <v>152</v>
      </c>
      <c r="P164" s="70">
        <f t="shared" si="7"/>
        <v>153</v>
      </c>
      <c r="Q164" s="70">
        <f t="shared" si="7"/>
        <v>154</v>
      </c>
      <c r="R164" s="70">
        <f t="shared" si="7"/>
        <v>155</v>
      </c>
      <c r="S164" s="70">
        <f t="shared" si="7"/>
        <v>156</v>
      </c>
      <c r="T164" s="70">
        <f t="shared" si="7"/>
        <v>157</v>
      </c>
      <c r="U164" s="70">
        <f t="shared" si="7"/>
        <v>158</v>
      </c>
      <c r="V164" s="70">
        <f t="shared" si="7"/>
        <v>159</v>
      </c>
      <c r="W164" s="70">
        <f t="shared" si="7"/>
        <v>160</v>
      </c>
      <c r="X164" s="70">
        <f t="shared" si="7"/>
        <v>161</v>
      </c>
      <c r="Y164" s="70">
        <f t="shared" si="7"/>
        <v>162</v>
      </c>
      <c r="Z164" s="70">
        <f t="shared" si="7"/>
        <v>163</v>
      </c>
      <c r="AA164" s="70">
        <f t="shared" si="7"/>
        <v>164</v>
      </c>
      <c r="AB164" s="70">
        <f t="shared" si="7"/>
        <v>165</v>
      </c>
      <c r="AC164" s="70">
        <f t="shared" si="7"/>
        <v>166</v>
      </c>
      <c r="AD164" s="70">
        <f t="shared" si="7"/>
        <v>167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17.25" customHeight="1" x14ac:dyDescent="0.4">
      <c r="A165" s="68"/>
      <c r="B165" s="69">
        <v>7</v>
      </c>
      <c r="C165" s="70">
        <f t="shared" si="2"/>
        <v>168</v>
      </c>
      <c r="D165" s="70">
        <f t="shared" ref="D165:AD165" si="8">C165+1</f>
        <v>169</v>
      </c>
      <c r="E165" s="70">
        <f t="shared" si="4"/>
        <v>170</v>
      </c>
      <c r="F165" s="70">
        <f t="shared" si="8"/>
        <v>171</v>
      </c>
      <c r="G165" s="70">
        <f t="shared" si="8"/>
        <v>172</v>
      </c>
      <c r="H165" s="70">
        <f t="shared" si="8"/>
        <v>173</v>
      </c>
      <c r="I165" s="70">
        <f t="shared" si="8"/>
        <v>174</v>
      </c>
      <c r="J165" s="70">
        <f t="shared" si="8"/>
        <v>175</v>
      </c>
      <c r="K165" s="70">
        <f t="shared" si="8"/>
        <v>176</v>
      </c>
      <c r="L165" s="70">
        <f t="shared" si="8"/>
        <v>177</v>
      </c>
      <c r="M165" s="70">
        <f t="shared" si="8"/>
        <v>178</v>
      </c>
      <c r="N165" s="70">
        <f t="shared" si="8"/>
        <v>179</v>
      </c>
      <c r="O165" s="70">
        <f t="shared" si="8"/>
        <v>180</v>
      </c>
      <c r="P165" s="70">
        <f t="shared" si="8"/>
        <v>181</v>
      </c>
      <c r="Q165" s="70">
        <f t="shared" si="8"/>
        <v>182</v>
      </c>
      <c r="R165" s="70">
        <f t="shared" si="8"/>
        <v>183</v>
      </c>
      <c r="S165" s="70">
        <f t="shared" si="8"/>
        <v>184</v>
      </c>
      <c r="T165" s="70">
        <f t="shared" si="8"/>
        <v>185</v>
      </c>
      <c r="U165" s="70">
        <f t="shared" si="8"/>
        <v>186</v>
      </c>
      <c r="V165" s="70">
        <f t="shared" si="8"/>
        <v>187</v>
      </c>
      <c r="W165" s="70">
        <f t="shared" si="8"/>
        <v>188</v>
      </c>
      <c r="X165" s="70">
        <f t="shared" si="8"/>
        <v>189</v>
      </c>
      <c r="Y165" s="70">
        <f t="shared" si="8"/>
        <v>190</v>
      </c>
      <c r="Z165" s="70">
        <f t="shared" si="8"/>
        <v>191</v>
      </c>
      <c r="AA165" s="70">
        <f t="shared" si="8"/>
        <v>192</v>
      </c>
      <c r="AB165" s="70">
        <f t="shared" si="8"/>
        <v>193</v>
      </c>
      <c r="AC165" s="70">
        <f t="shared" si="8"/>
        <v>194</v>
      </c>
      <c r="AD165" s="70">
        <f t="shared" si="8"/>
        <v>195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17.25" customHeight="1" x14ac:dyDescent="0.4">
      <c r="A166" s="68"/>
      <c r="B166" s="69">
        <v>8</v>
      </c>
      <c r="C166" s="70">
        <f t="shared" si="2"/>
        <v>196</v>
      </c>
      <c r="D166" s="70">
        <f t="shared" ref="D166:AD166" si="9">C166+1</f>
        <v>197</v>
      </c>
      <c r="E166" s="70">
        <f t="shared" si="4"/>
        <v>198</v>
      </c>
      <c r="F166" s="70">
        <f t="shared" si="9"/>
        <v>199</v>
      </c>
      <c r="G166" s="70">
        <f t="shared" si="9"/>
        <v>200</v>
      </c>
      <c r="H166" s="70">
        <f t="shared" si="9"/>
        <v>201</v>
      </c>
      <c r="I166" s="70">
        <f t="shared" si="9"/>
        <v>202</v>
      </c>
      <c r="J166" s="70">
        <f t="shared" si="9"/>
        <v>203</v>
      </c>
      <c r="K166" s="70">
        <f t="shared" si="9"/>
        <v>204</v>
      </c>
      <c r="L166" s="70">
        <f t="shared" si="9"/>
        <v>205</v>
      </c>
      <c r="M166" s="70">
        <f t="shared" si="9"/>
        <v>206</v>
      </c>
      <c r="N166" s="70">
        <f t="shared" si="9"/>
        <v>207</v>
      </c>
      <c r="O166" s="70">
        <f t="shared" si="9"/>
        <v>208</v>
      </c>
      <c r="P166" s="70">
        <f t="shared" si="9"/>
        <v>209</v>
      </c>
      <c r="Q166" s="70">
        <f t="shared" si="9"/>
        <v>210</v>
      </c>
      <c r="R166" s="70">
        <f t="shared" si="9"/>
        <v>211</v>
      </c>
      <c r="S166" s="70">
        <f t="shared" si="9"/>
        <v>212</v>
      </c>
      <c r="T166" s="70">
        <f t="shared" si="9"/>
        <v>213</v>
      </c>
      <c r="U166" s="70">
        <f t="shared" si="9"/>
        <v>214</v>
      </c>
      <c r="V166" s="70">
        <f t="shared" si="9"/>
        <v>215</v>
      </c>
      <c r="W166" s="70">
        <f t="shared" si="9"/>
        <v>216</v>
      </c>
      <c r="X166" s="70">
        <f t="shared" si="9"/>
        <v>217</v>
      </c>
      <c r="Y166" s="70">
        <f t="shared" si="9"/>
        <v>218</v>
      </c>
      <c r="Z166" s="70">
        <f t="shared" si="9"/>
        <v>219</v>
      </c>
      <c r="AA166" s="70">
        <f t="shared" si="9"/>
        <v>220</v>
      </c>
      <c r="AB166" s="70">
        <f t="shared" si="9"/>
        <v>221</v>
      </c>
      <c r="AC166" s="70">
        <f t="shared" si="9"/>
        <v>222</v>
      </c>
      <c r="AD166" s="70">
        <f t="shared" si="9"/>
        <v>223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17.25" customHeight="1" x14ac:dyDescent="0.4">
      <c r="A167" s="68"/>
      <c r="B167" s="69">
        <v>9</v>
      </c>
      <c r="C167" s="70">
        <f t="shared" si="2"/>
        <v>224</v>
      </c>
      <c r="D167" s="70">
        <f t="shared" ref="D167:AD167" si="10">C167+1</f>
        <v>225</v>
      </c>
      <c r="E167" s="70">
        <f t="shared" si="4"/>
        <v>226</v>
      </c>
      <c r="F167" s="70">
        <f t="shared" si="10"/>
        <v>227</v>
      </c>
      <c r="G167" s="70">
        <f t="shared" si="10"/>
        <v>228</v>
      </c>
      <c r="H167" s="70">
        <f t="shared" si="10"/>
        <v>229</v>
      </c>
      <c r="I167" s="70">
        <f t="shared" si="10"/>
        <v>230</v>
      </c>
      <c r="J167" s="70">
        <f t="shared" si="10"/>
        <v>231</v>
      </c>
      <c r="K167" s="70">
        <f t="shared" si="10"/>
        <v>232</v>
      </c>
      <c r="L167" s="70">
        <f t="shared" si="10"/>
        <v>233</v>
      </c>
      <c r="M167" s="70">
        <f t="shared" si="10"/>
        <v>234</v>
      </c>
      <c r="N167" s="70">
        <f t="shared" si="10"/>
        <v>235</v>
      </c>
      <c r="O167" s="70">
        <f t="shared" si="10"/>
        <v>236</v>
      </c>
      <c r="P167" s="70">
        <f t="shared" si="10"/>
        <v>237</v>
      </c>
      <c r="Q167" s="70">
        <f t="shared" si="10"/>
        <v>238</v>
      </c>
      <c r="R167" s="70">
        <f t="shared" si="10"/>
        <v>239</v>
      </c>
      <c r="S167" s="70">
        <f t="shared" si="10"/>
        <v>240</v>
      </c>
      <c r="T167" s="70">
        <f t="shared" si="10"/>
        <v>241</v>
      </c>
      <c r="U167" s="70">
        <f t="shared" si="10"/>
        <v>242</v>
      </c>
      <c r="V167" s="70">
        <f t="shared" si="10"/>
        <v>243</v>
      </c>
      <c r="W167" s="70">
        <f t="shared" si="10"/>
        <v>244</v>
      </c>
      <c r="X167" s="70">
        <f t="shared" si="10"/>
        <v>245</v>
      </c>
      <c r="Y167" s="70">
        <f t="shared" si="10"/>
        <v>246</v>
      </c>
      <c r="Z167" s="70">
        <f t="shared" si="10"/>
        <v>247</v>
      </c>
      <c r="AA167" s="70">
        <f t="shared" si="10"/>
        <v>248</v>
      </c>
      <c r="AB167" s="70">
        <f t="shared" si="10"/>
        <v>249</v>
      </c>
      <c r="AC167" s="70">
        <f t="shared" si="10"/>
        <v>250</v>
      </c>
      <c r="AD167" s="70">
        <f t="shared" si="10"/>
        <v>251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17.25" customHeight="1" x14ac:dyDescent="0.4">
      <c r="A168" s="68"/>
      <c r="B168" s="69">
        <v>10</v>
      </c>
      <c r="C168" s="70">
        <f t="shared" si="2"/>
        <v>252</v>
      </c>
      <c r="D168" s="70">
        <f t="shared" ref="D168:AD168" si="11">C168+1</f>
        <v>253</v>
      </c>
      <c r="E168" s="70">
        <f t="shared" si="4"/>
        <v>254</v>
      </c>
      <c r="F168" s="70">
        <f t="shared" si="11"/>
        <v>255</v>
      </c>
      <c r="G168" s="70">
        <f t="shared" si="11"/>
        <v>256</v>
      </c>
      <c r="H168" s="70">
        <f t="shared" si="11"/>
        <v>257</v>
      </c>
      <c r="I168" s="70">
        <f t="shared" si="11"/>
        <v>258</v>
      </c>
      <c r="J168" s="70">
        <f t="shared" si="11"/>
        <v>259</v>
      </c>
      <c r="K168" s="70">
        <f t="shared" si="11"/>
        <v>260</v>
      </c>
      <c r="L168" s="70">
        <f t="shared" si="11"/>
        <v>261</v>
      </c>
      <c r="M168" s="70">
        <f t="shared" si="11"/>
        <v>262</v>
      </c>
      <c r="N168" s="70">
        <f t="shared" si="11"/>
        <v>263</v>
      </c>
      <c r="O168" s="70">
        <f t="shared" si="11"/>
        <v>264</v>
      </c>
      <c r="P168" s="70">
        <f t="shared" si="11"/>
        <v>265</v>
      </c>
      <c r="Q168" s="70">
        <f t="shared" si="11"/>
        <v>266</v>
      </c>
      <c r="R168" s="70">
        <f t="shared" si="11"/>
        <v>267</v>
      </c>
      <c r="S168" s="70">
        <f t="shared" si="11"/>
        <v>268</v>
      </c>
      <c r="T168" s="70">
        <f t="shared" si="11"/>
        <v>269</v>
      </c>
      <c r="U168" s="70">
        <f t="shared" si="11"/>
        <v>270</v>
      </c>
      <c r="V168" s="70">
        <f t="shared" si="11"/>
        <v>271</v>
      </c>
      <c r="W168" s="70">
        <f t="shared" si="11"/>
        <v>272</v>
      </c>
      <c r="X168" s="70">
        <f t="shared" si="11"/>
        <v>273</v>
      </c>
      <c r="Y168" s="70">
        <f t="shared" si="11"/>
        <v>274</v>
      </c>
      <c r="Z168" s="70">
        <f t="shared" si="11"/>
        <v>275</v>
      </c>
      <c r="AA168" s="70">
        <f t="shared" si="11"/>
        <v>276</v>
      </c>
      <c r="AB168" s="70">
        <f t="shared" si="11"/>
        <v>277</v>
      </c>
      <c r="AC168" s="70">
        <f t="shared" si="11"/>
        <v>278</v>
      </c>
      <c r="AD168" s="70">
        <f t="shared" si="11"/>
        <v>279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17.25" customHeight="1" x14ac:dyDescent="0.4">
      <c r="A169" s="68"/>
      <c r="B169" s="69">
        <v>11</v>
      </c>
      <c r="C169" s="70">
        <f t="shared" si="2"/>
        <v>280</v>
      </c>
      <c r="D169" s="70">
        <f t="shared" ref="D169:AD169" si="12">C169+1</f>
        <v>281</v>
      </c>
      <c r="E169" s="70">
        <f t="shared" si="4"/>
        <v>282</v>
      </c>
      <c r="F169" s="70">
        <f t="shared" si="12"/>
        <v>283</v>
      </c>
      <c r="G169" s="70">
        <f t="shared" si="12"/>
        <v>284</v>
      </c>
      <c r="H169" s="70">
        <f t="shared" si="12"/>
        <v>285</v>
      </c>
      <c r="I169" s="70">
        <f t="shared" si="12"/>
        <v>286</v>
      </c>
      <c r="J169" s="70">
        <f t="shared" si="12"/>
        <v>287</v>
      </c>
      <c r="K169" s="70">
        <f t="shared" si="12"/>
        <v>288</v>
      </c>
      <c r="L169" s="70">
        <f t="shared" si="12"/>
        <v>289</v>
      </c>
      <c r="M169" s="70">
        <f t="shared" si="12"/>
        <v>290</v>
      </c>
      <c r="N169" s="70">
        <f t="shared" si="12"/>
        <v>291</v>
      </c>
      <c r="O169" s="70">
        <f t="shared" si="12"/>
        <v>292</v>
      </c>
      <c r="P169" s="70">
        <f t="shared" si="12"/>
        <v>293</v>
      </c>
      <c r="Q169" s="70">
        <f t="shared" si="12"/>
        <v>294</v>
      </c>
      <c r="R169" s="70">
        <f t="shared" si="12"/>
        <v>295</v>
      </c>
      <c r="S169" s="70">
        <f t="shared" si="12"/>
        <v>296</v>
      </c>
      <c r="T169" s="70">
        <f t="shared" si="12"/>
        <v>297</v>
      </c>
      <c r="U169" s="70">
        <f t="shared" si="12"/>
        <v>298</v>
      </c>
      <c r="V169" s="70">
        <f t="shared" si="12"/>
        <v>299</v>
      </c>
      <c r="W169" s="70">
        <f t="shared" si="12"/>
        <v>300</v>
      </c>
      <c r="X169" s="70">
        <f t="shared" si="12"/>
        <v>301</v>
      </c>
      <c r="Y169" s="70">
        <f t="shared" si="12"/>
        <v>302</v>
      </c>
      <c r="Z169" s="70">
        <f t="shared" si="12"/>
        <v>303</v>
      </c>
      <c r="AA169" s="70">
        <f t="shared" si="12"/>
        <v>304</v>
      </c>
      <c r="AB169" s="70">
        <f t="shared" si="12"/>
        <v>305</v>
      </c>
      <c r="AC169" s="70">
        <f t="shared" si="12"/>
        <v>306</v>
      </c>
      <c r="AD169" s="70">
        <f t="shared" si="12"/>
        <v>307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17.25" customHeight="1" x14ac:dyDescent="0.4">
      <c r="A170" s="68"/>
      <c r="B170" s="69">
        <v>12</v>
      </c>
      <c r="C170" s="70">
        <f t="shared" si="2"/>
        <v>308</v>
      </c>
      <c r="D170" s="70">
        <f t="shared" ref="D170:AD170" si="13">C170+1</f>
        <v>309</v>
      </c>
      <c r="E170" s="70">
        <f t="shared" si="4"/>
        <v>310</v>
      </c>
      <c r="F170" s="70">
        <f t="shared" si="13"/>
        <v>311</v>
      </c>
      <c r="G170" s="70">
        <f t="shared" si="13"/>
        <v>312</v>
      </c>
      <c r="H170" s="70">
        <f t="shared" si="13"/>
        <v>313</v>
      </c>
      <c r="I170" s="70">
        <f t="shared" si="13"/>
        <v>314</v>
      </c>
      <c r="J170" s="70">
        <f t="shared" si="13"/>
        <v>315</v>
      </c>
      <c r="K170" s="70">
        <f t="shared" si="13"/>
        <v>316</v>
      </c>
      <c r="L170" s="70">
        <f t="shared" si="13"/>
        <v>317</v>
      </c>
      <c r="M170" s="70">
        <f t="shared" si="13"/>
        <v>318</v>
      </c>
      <c r="N170" s="70">
        <f t="shared" si="13"/>
        <v>319</v>
      </c>
      <c r="O170" s="70">
        <f t="shared" si="13"/>
        <v>320</v>
      </c>
      <c r="P170" s="70">
        <f t="shared" si="13"/>
        <v>321</v>
      </c>
      <c r="Q170" s="70">
        <f t="shared" si="13"/>
        <v>322</v>
      </c>
      <c r="R170" s="70">
        <f t="shared" si="13"/>
        <v>323</v>
      </c>
      <c r="S170" s="70">
        <f t="shared" si="13"/>
        <v>324</v>
      </c>
      <c r="T170" s="70">
        <f t="shared" si="13"/>
        <v>325</v>
      </c>
      <c r="U170" s="70">
        <f t="shared" si="13"/>
        <v>326</v>
      </c>
      <c r="V170" s="70">
        <f t="shared" si="13"/>
        <v>327</v>
      </c>
      <c r="W170" s="70">
        <f t="shared" si="13"/>
        <v>328</v>
      </c>
      <c r="X170" s="70">
        <f t="shared" si="13"/>
        <v>329</v>
      </c>
      <c r="Y170" s="70">
        <f t="shared" si="13"/>
        <v>330</v>
      </c>
      <c r="Z170" s="70">
        <f t="shared" si="13"/>
        <v>331</v>
      </c>
      <c r="AA170" s="70">
        <f t="shared" si="13"/>
        <v>332</v>
      </c>
      <c r="AB170" s="70">
        <f t="shared" si="13"/>
        <v>333</v>
      </c>
      <c r="AC170" s="70">
        <f t="shared" si="13"/>
        <v>334</v>
      </c>
      <c r="AD170" s="70">
        <f t="shared" si="13"/>
        <v>335</v>
      </c>
      <c r="AE170" s="71"/>
      <c r="AF170" s="71"/>
      <c r="AG170" s="71"/>
      <c r="AH170" s="71"/>
      <c r="AI170" s="72"/>
      <c r="AJ170" s="71"/>
      <c r="AK170" s="73"/>
      <c r="AL170" s="73"/>
      <c r="AM170" s="75"/>
      <c r="AN170" s="75"/>
      <c r="AO170" s="73"/>
      <c r="AP170" s="73"/>
    </row>
    <row r="171" spans="1:52" s="74" customFormat="1" ht="17.25" customHeight="1" x14ac:dyDescent="0.4">
      <c r="A171" s="68"/>
      <c r="B171" s="69">
        <v>13</v>
      </c>
      <c r="C171" s="70">
        <f t="shared" si="2"/>
        <v>336</v>
      </c>
      <c r="D171" s="70">
        <f t="shared" ref="D171:AD171" si="14">C171+1</f>
        <v>337</v>
      </c>
      <c r="E171" s="70">
        <f t="shared" si="4"/>
        <v>338</v>
      </c>
      <c r="F171" s="70">
        <f t="shared" si="14"/>
        <v>339</v>
      </c>
      <c r="G171" s="70">
        <f t="shared" si="14"/>
        <v>340</v>
      </c>
      <c r="H171" s="70">
        <f t="shared" si="14"/>
        <v>341</v>
      </c>
      <c r="I171" s="70">
        <f t="shared" si="14"/>
        <v>342</v>
      </c>
      <c r="J171" s="70">
        <f t="shared" si="14"/>
        <v>343</v>
      </c>
      <c r="K171" s="70">
        <f t="shared" si="14"/>
        <v>344</v>
      </c>
      <c r="L171" s="70">
        <f t="shared" si="14"/>
        <v>345</v>
      </c>
      <c r="M171" s="70">
        <f t="shared" si="14"/>
        <v>346</v>
      </c>
      <c r="N171" s="70">
        <f t="shared" si="14"/>
        <v>347</v>
      </c>
      <c r="O171" s="70">
        <f t="shared" si="14"/>
        <v>348</v>
      </c>
      <c r="P171" s="70">
        <f t="shared" si="14"/>
        <v>349</v>
      </c>
      <c r="Q171" s="70">
        <f t="shared" si="14"/>
        <v>350</v>
      </c>
      <c r="R171" s="70">
        <f t="shared" si="14"/>
        <v>351</v>
      </c>
      <c r="S171" s="70">
        <f t="shared" si="14"/>
        <v>352</v>
      </c>
      <c r="T171" s="70">
        <f t="shared" si="14"/>
        <v>353</v>
      </c>
      <c r="U171" s="70">
        <f t="shared" si="14"/>
        <v>354</v>
      </c>
      <c r="V171" s="70">
        <f t="shared" si="14"/>
        <v>355</v>
      </c>
      <c r="W171" s="70">
        <f t="shared" si="14"/>
        <v>356</v>
      </c>
      <c r="X171" s="70">
        <f t="shared" si="14"/>
        <v>357</v>
      </c>
      <c r="Y171" s="70">
        <f t="shared" si="14"/>
        <v>358</v>
      </c>
      <c r="Z171" s="70">
        <f t="shared" si="14"/>
        <v>359</v>
      </c>
      <c r="AA171" s="70">
        <f t="shared" si="14"/>
        <v>360</v>
      </c>
      <c r="AB171" s="70">
        <f t="shared" si="14"/>
        <v>361</v>
      </c>
      <c r="AC171" s="70">
        <f t="shared" si="14"/>
        <v>362</v>
      </c>
      <c r="AD171" s="70">
        <f t="shared" si="14"/>
        <v>363</v>
      </c>
      <c r="AE171" s="71"/>
      <c r="AF171" s="71"/>
      <c r="AG171" s="71"/>
      <c r="AH171" s="71"/>
      <c r="AI171" s="72"/>
      <c r="AJ171" s="71"/>
      <c r="AK171" s="73"/>
      <c r="AL171" s="75"/>
      <c r="AM171" s="75"/>
      <c r="AN171" s="75"/>
      <c r="AO171" s="73"/>
      <c r="AP171" s="73"/>
    </row>
    <row r="172" spans="1:52" s="74" customFormat="1" ht="17.25" customHeight="1" x14ac:dyDescent="0.4">
      <c r="A172" s="68"/>
      <c r="B172" s="69">
        <v>14</v>
      </c>
      <c r="C172" s="70">
        <f t="shared" si="2"/>
        <v>364</v>
      </c>
      <c r="D172" s="70">
        <f t="shared" ref="D172:AD172" si="15">C172+1</f>
        <v>365</v>
      </c>
      <c r="E172" s="70">
        <f t="shared" si="4"/>
        <v>366</v>
      </c>
      <c r="F172" s="70">
        <f t="shared" si="15"/>
        <v>367</v>
      </c>
      <c r="G172" s="70">
        <f t="shared" si="15"/>
        <v>368</v>
      </c>
      <c r="H172" s="70">
        <f t="shared" si="15"/>
        <v>369</v>
      </c>
      <c r="I172" s="70">
        <f t="shared" si="15"/>
        <v>370</v>
      </c>
      <c r="J172" s="70">
        <f t="shared" si="15"/>
        <v>371</v>
      </c>
      <c r="K172" s="70">
        <f t="shared" si="15"/>
        <v>372</v>
      </c>
      <c r="L172" s="70">
        <f t="shared" si="15"/>
        <v>373</v>
      </c>
      <c r="M172" s="70">
        <f t="shared" si="15"/>
        <v>374</v>
      </c>
      <c r="N172" s="70">
        <f t="shared" si="15"/>
        <v>375</v>
      </c>
      <c r="O172" s="70">
        <f t="shared" si="15"/>
        <v>376</v>
      </c>
      <c r="P172" s="70">
        <f t="shared" si="15"/>
        <v>377</v>
      </c>
      <c r="Q172" s="70">
        <f t="shared" si="15"/>
        <v>378</v>
      </c>
      <c r="R172" s="70">
        <f t="shared" si="15"/>
        <v>379</v>
      </c>
      <c r="S172" s="70">
        <f t="shared" si="15"/>
        <v>380</v>
      </c>
      <c r="T172" s="70">
        <f t="shared" si="15"/>
        <v>381</v>
      </c>
      <c r="U172" s="70">
        <f t="shared" si="15"/>
        <v>382</v>
      </c>
      <c r="V172" s="70">
        <f t="shared" si="15"/>
        <v>383</v>
      </c>
      <c r="W172" s="70">
        <f t="shared" si="15"/>
        <v>384</v>
      </c>
      <c r="X172" s="70">
        <f t="shared" si="15"/>
        <v>385</v>
      </c>
      <c r="Y172" s="70">
        <f t="shared" si="15"/>
        <v>386</v>
      </c>
      <c r="Z172" s="70">
        <f t="shared" si="15"/>
        <v>387</v>
      </c>
      <c r="AA172" s="70">
        <f t="shared" si="15"/>
        <v>388</v>
      </c>
      <c r="AB172" s="70">
        <f t="shared" si="15"/>
        <v>389</v>
      </c>
      <c r="AC172" s="70">
        <f t="shared" si="15"/>
        <v>390</v>
      </c>
      <c r="AD172" s="70">
        <f t="shared" si="15"/>
        <v>391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17.25" customHeight="1" x14ac:dyDescent="0.4">
      <c r="A173" s="68"/>
      <c r="B173" s="69">
        <v>15</v>
      </c>
      <c r="C173" s="70">
        <f t="shared" si="2"/>
        <v>392</v>
      </c>
      <c r="D173" s="70">
        <f t="shared" ref="D173:D175" si="16">C173+1</f>
        <v>393</v>
      </c>
      <c r="E173" s="70">
        <f t="shared" ref="E173:E175" si="17">D173+1</f>
        <v>394</v>
      </c>
      <c r="F173" s="70">
        <f t="shared" ref="F173:F175" si="18">E173+1</f>
        <v>395</v>
      </c>
      <c r="G173" s="70">
        <f t="shared" ref="G173:G175" si="19">F173+1</f>
        <v>396</v>
      </c>
      <c r="H173" s="70">
        <f t="shared" ref="H173:H175" si="20">G173+1</f>
        <v>397</v>
      </c>
      <c r="I173" s="70">
        <f t="shared" ref="I173:I175" si="21">H173+1</f>
        <v>398</v>
      </c>
      <c r="J173" s="70">
        <f t="shared" ref="J173:J175" si="22">I173+1</f>
        <v>399</v>
      </c>
      <c r="K173" s="70">
        <f t="shared" ref="K173:K175" si="23">J173+1</f>
        <v>400</v>
      </c>
      <c r="L173" s="70">
        <f t="shared" ref="L173:L175" si="24">K173+1</f>
        <v>401</v>
      </c>
      <c r="M173" s="70">
        <f t="shared" ref="M173:M175" si="25">L173+1</f>
        <v>402</v>
      </c>
      <c r="N173" s="70">
        <f t="shared" ref="N173:N175" si="26">M173+1</f>
        <v>403</v>
      </c>
      <c r="O173" s="70">
        <f t="shared" ref="O173:O175" si="27">N173+1</f>
        <v>404</v>
      </c>
      <c r="P173" s="70">
        <f t="shared" ref="P173:P175" si="28">O173+1</f>
        <v>405</v>
      </c>
      <c r="Q173" s="70">
        <f t="shared" ref="Q173:Q175" si="29">P173+1</f>
        <v>406</v>
      </c>
      <c r="R173" s="70">
        <f t="shared" ref="R173:R175" si="30">Q173+1</f>
        <v>407</v>
      </c>
      <c r="S173" s="70">
        <f t="shared" ref="S173:S175" si="31">R173+1</f>
        <v>408</v>
      </c>
      <c r="T173" s="70">
        <f t="shared" ref="T173:T175" si="32">S173+1</f>
        <v>409</v>
      </c>
      <c r="U173" s="70">
        <f t="shared" ref="U173:U175" si="33">T173+1</f>
        <v>410</v>
      </c>
      <c r="V173" s="70">
        <f t="shared" ref="V173:V175" si="34">U173+1</f>
        <v>411</v>
      </c>
      <c r="W173" s="70">
        <f t="shared" ref="W173:W175" si="35">V173+1</f>
        <v>412</v>
      </c>
      <c r="X173" s="70">
        <f t="shared" ref="X173:X175" si="36">W173+1</f>
        <v>413</v>
      </c>
      <c r="Y173" s="70">
        <f t="shared" ref="Y173:Y175" si="37">X173+1</f>
        <v>414</v>
      </c>
      <c r="Z173" s="70">
        <f t="shared" ref="Z173:Z175" si="38">Y173+1</f>
        <v>415</v>
      </c>
      <c r="AA173" s="70">
        <f t="shared" ref="AA173:AA175" si="39">Z173+1</f>
        <v>416</v>
      </c>
      <c r="AB173" s="70">
        <f t="shared" ref="AB173:AB175" si="40">AA173+1</f>
        <v>417</v>
      </c>
      <c r="AC173" s="70">
        <f t="shared" ref="AC173:AC175" si="41">AB173+1</f>
        <v>418</v>
      </c>
      <c r="AD173" s="70">
        <f t="shared" ref="AD173:AD175" si="42">AC173+1</f>
        <v>419</v>
      </c>
      <c r="AE173" s="71"/>
      <c r="AF173" s="71"/>
      <c r="AG173" s="71"/>
      <c r="AH173" s="71"/>
      <c r="AI173" s="72"/>
      <c r="AJ173" s="71"/>
      <c r="AK173" s="75"/>
      <c r="AL173" s="75"/>
      <c r="AM173" s="75"/>
      <c r="AN173" s="75"/>
      <c r="AO173" s="73"/>
      <c r="AP173" s="73"/>
    </row>
    <row r="174" spans="1:52" s="74" customFormat="1" ht="17.25" customHeight="1" x14ac:dyDescent="0.4">
      <c r="A174" s="68"/>
      <c r="B174" s="69">
        <v>16</v>
      </c>
      <c r="C174" s="70">
        <f t="shared" si="2"/>
        <v>420</v>
      </c>
      <c r="D174" s="70">
        <f t="shared" si="16"/>
        <v>421</v>
      </c>
      <c r="E174" s="70">
        <f t="shared" si="17"/>
        <v>422</v>
      </c>
      <c r="F174" s="70">
        <f t="shared" si="18"/>
        <v>423</v>
      </c>
      <c r="G174" s="70">
        <f t="shared" si="19"/>
        <v>424</v>
      </c>
      <c r="H174" s="70">
        <f t="shared" si="20"/>
        <v>425</v>
      </c>
      <c r="I174" s="70">
        <f t="shared" si="21"/>
        <v>426</v>
      </c>
      <c r="J174" s="70">
        <f t="shared" si="22"/>
        <v>427</v>
      </c>
      <c r="K174" s="70">
        <f t="shared" si="23"/>
        <v>428</v>
      </c>
      <c r="L174" s="70">
        <f t="shared" si="24"/>
        <v>429</v>
      </c>
      <c r="M174" s="70">
        <f t="shared" si="25"/>
        <v>430</v>
      </c>
      <c r="N174" s="70">
        <f t="shared" si="26"/>
        <v>431</v>
      </c>
      <c r="O174" s="70">
        <f t="shared" si="27"/>
        <v>432</v>
      </c>
      <c r="P174" s="70">
        <f t="shared" si="28"/>
        <v>433</v>
      </c>
      <c r="Q174" s="70">
        <f t="shared" si="29"/>
        <v>434</v>
      </c>
      <c r="R174" s="70">
        <f t="shared" si="30"/>
        <v>435</v>
      </c>
      <c r="S174" s="70">
        <f t="shared" si="31"/>
        <v>436</v>
      </c>
      <c r="T174" s="70">
        <f t="shared" si="32"/>
        <v>437</v>
      </c>
      <c r="U174" s="70">
        <f t="shared" si="33"/>
        <v>438</v>
      </c>
      <c r="V174" s="70">
        <f t="shared" si="34"/>
        <v>439</v>
      </c>
      <c r="W174" s="70">
        <f t="shared" si="35"/>
        <v>440</v>
      </c>
      <c r="X174" s="70">
        <f t="shared" si="36"/>
        <v>441</v>
      </c>
      <c r="Y174" s="70">
        <f t="shared" si="37"/>
        <v>442</v>
      </c>
      <c r="Z174" s="70">
        <f t="shared" si="38"/>
        <v>443</v>
      </c>
      <c r="AA174" s="70">
        <f t="shared" si="39"/>
        <v>444</v>
      </c>
      <c r="AB174" s="70">
        <f t="shared" si="40"/>
        <v>445</v>
      </c>
      <c r="AC174" s="70">
        <f t="shared" si="41"/>
        <v>446</v>
      </c>
      <c r="AD174" s="70">
        <f t="shared" si="42"/>
        <v>447</v>
      </c>
      <c r="AE174" s="71"/>
      <c r="AF174" s="71"/>
      <c r="AG174" s="71"/>
      <c r="AH174" s="71"/>
      <c r="AI174" s="72"/>
      <c r="AJ174" s="71"/>
      <c r="AK174" s="75"/>
      <c r="AL174" s="75"/>
      <c r="AM174" s="73"/>
      <c r="AN174" s="73"/>
      <c r="AO174" s="73"/>
      <c r="AP174" s="73"/>
    </row>
    <row r="175" spans="1:52" s="74" customFormat="1" ht="17.25" customHeight="1" x14ac:dyDescent="0.4">
      <c r="A175" s="68"/>
      <c r="B175" s="69">
        <v>17</v>
      </c>
      <c r="C175" s="70">
        <f t="shared" si="2"/>
        <v>448</v>
      </c>
      <c r="D175" s="70">
        <f t="shared" si="16"/>
        <v>449</v>
      </c>
      <c r="E175" s="70">
        <f t="shared" si="17"/>
        <v>450</v>
      </c>
      <c r="F175" s="70">
        <f t="shared" si="18"/>
        <v>451</v>
      </c>
      <c r="G175" s="70">
        <f t="shared" si="19"/>
        <v>452</v>
      </c>
      <c r="H175" s="70">
        <f t="shared" si="20"/>
        <v>453</v>
      </c>
      <c r="I175" s="70">
        <f t="shared" si="21"/>
        <v>454</v>
      </c>
      <c r="J175" s="70">
        <f t="shared" si="22"/>
        <v>455</v>
      </c>
      <c r="K175" s="70">
        <f t="shared" si="23"/>
        <v>456</v>
      </c>
      <c r="L175" s="70">
        <f t="shared" si="24"/>
        <v>457</v>
      </c>
      <c r="M175" s="70">
        <f t="shared" si="25"/>
        <v>458</v>
      </c>
      <c r="N175" s="70">
        <f t="shared" si="26"/>
        <v>459</v>
      </c>
      <c r="O175" s="70">
        <f t="shared" si="27"/>
        <v>460</v>
      </c>
      <c r="P175" s="70">
        <f t="shared" si="28"/>
        <v>461</v>
      </c>
      <c r="Q175" s="70">
        <f t="shared" si="29"/>
        <v>462</v>
      </c>
      <c r="R175" s="70">
        <f t="shared" si="30"/>
        <v>463</v>
      </c>
      <c r="S175" s="70">
        <f t="shared" si="31"/>
        <v>464</v>
      </c>
      <c r="T175" s="70">
        <f t="shared" si="32"/>
        <v>465</v>
      </c>
      <c r="U175" s="70">
        <f t="shared" si="33"/>
        <v>466</v>
      </c>
      <c r="V175" s="70">
        <f t="shared" si="34"/>
        <v>467</v>
      </c>
      <c r="W175" s="70">
        <f t="shared" si="35"/>
        <v>468</v>
      </c>
      <c r="X175" s="70">
        <f t="shared" si="36"/>
        <v>469</v>
      </c>
      <c r="Y175" s="70">
        <f t="shared" si="37"/>
        <v>470</v>
      </c>
      <c r="Z175" s="70">
        <f t="shared" si="38"/>
        <v>471</v>
      </c>
      <c r="AA175" s="70">
        <f t="shared" si="39"/>
        <v>472</v>
      </c>
      <c r="AB175" s="70">
        <f t="shared" si="40"/>
        <v>473</v>
      </c>
      <c r="AC175" s="70">
        <f t="shared" si="41"/>
        <v>474</v>
      </c>
      <c r="AD175" s="70">
        <f t="shared" si="42"/>
        <v>475</v>
      </c>
      <c r="AE175" s="71"/>
      <c r="AF175" s="71"/>
      <c r="AG175" s="71"/>
      <c r="AH175" s="71"/>
      <c r="AI175" s="72"/>
      <c r="AJ175" s="71"/>
      <c r="AK175" s="75"/>
      <c r="AL175" s="73"/>
      <c r="AM175" s="73"/>
      <c r="AN175" s="73"/>
      <c r="AO175" s="73"/>
      <c r="AP175" s="73"/>
    </row>
    <row r="176" spans="1:52" s="74" customFormat="1" ht="17.25" customHeight="1" x14ac:dyDescent="0.4">
      <c r="A176" s="68"/>
      <c r="B176" s="69">
        <v>18</v>
      </c>
      <c r="C176" s="70">
        <f t="shared" si="2"/>
        <v>476</v>
      </c>
      <c r="D176" s="70">
        <f t="shared" ref="D176:D198" si="43">C176+1</f>
        <v>477</v>
      </c>
      <c r="E176" s="70">
        <f t="shared" ref="E176:E198" si="44">D176+1</f>
        <v>478</v>
      </c>
      <c r="F176" s="70">
        <f t="shared" ref="F176:F198" si="45">E176+1</f>
        <v>479</v>
      </c>
      <c r="G176" s="70">
        <f t="shared" ref="G176:G198" si="46">F176+1</f>
        <v>480</v>
      </c>
      <c r="H176" s="70">
        <f t="shared" ref="H176:H198" si="47">G176+1</f>
        <v>481</v>
      </c>
      <c r="I176" s="70">
        <f t="shared" ref="I176:I198" si="48">H176+1</f>
        <v>482</v>
      </c>
      <c r="J176" s="70">
        <f t="shared" ref="J176:J198" si="49">I176+1</f>
        <v>483</v>
      </c>
      <c r="K176" s="70">
        <f t="shared" ref="K176:K198" si="50">J176+1</f>
        <v>484</v>
      </c>
      <c r="L176" s="70">
        <f t="shared" ref="L176:L198" si="51">K176+1</f>
        <v>485</v>
      </c>
      <c r="M176" s="70">
        <f t="shared" ref="M176:M198" si="52">L176+1</f>
        <v>486</v>
      </c>
      <c r="N176" s="70">
        <f t="shared" ref="N176:N198" si="53">M176+1</f>
        <v>487</v>
      </c>
      <c r="O176" s="70">
        <f t="shared" ref="O176:O198" si="54">N176+1</f>
        <v>488</v>
      </c>
      <c r="P176" s="70">
        <f t="shared" ref="P176:P198" si="55">O176+1</f>
        <v>489</v>
      </c>
      <c r="Q176" s="70">
        <f t="shared" ref="Q176:Q198" si="56">P176+1</f>
        <v>490</v>
      </c>
      <c r="R176" s="70">
        <f t="shared" ref="R176:R198" si="57">Q176+1</f>
        <v>491</v>
      </c>
      <c r="S176" s="70">
        <f t="shared" ref="S176:S198" si="58">R176+1</f>
        <v>492</v>
      </c>
      <c r="T176" s="70">
        <f t="shared" ref="T176:T198" si="59">S176+1</f>
        <v>493</v>
      </c>
      <c r="U176" s="70">
        <f t="shared" ref="U176:U198" si="60">T176+1</f>
        <v>494</v>
      </c>
      <c r="V176" s="70">
        <f t="shared" ref="V176:V198" si="61">U176+1</f>
        <v>495</v>
      </c>
      <c r="W176" s="70">
        <f t="shared" ref="W176:W198" si="62">V176+1</f>
        <v>496</v>
      </c>
      <c r="X176" s="70">
        <f t="shared" ref="X176:X198" si="63">W176+1</f>
        <v>497</v>
      </c>
      <c r="Y176" s="70">
        <f t="shared" ref="Y176:Y198" si="64">X176+1</f>
        <v>498</v>
      </c>
      <c r="Z176" s="70">
        <f t="shared" ref="Z176:Z198" si="65">Y176+1</f>
        <v>499</v>
      </c>
      <c r="AA176" s="70">
        <f t="shared" ref="AA176:AA198" si="66">Z176+1</f>
        <v>500</v>
      </c>
      <c r="AB176" s="70">
        <f t="shared" ref="AB176:AB198" si="67">AA176+1</f>
        <v>501</v>
      </c>
      <c r="AC176" s="70">
        <f t="shared" ref="AC176:AC198" si="68">AB176+1</f>
        <v>502</v>
      </c>
      <c r="AD176" s="70">
        <f t="shared" ref="AD176:AD198" si="69">AC176+1</f>
        <v>503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17.25" customHeight="1" x14ac:dyDescent="0.4">
      <c r="A177" s="68"/>
      <c r="B177" s="69">
        <v>19</v>
      </c>
      <c r="C177" s="70">
        <f t="shared" si="2"/>
        <v>504</v>
      </c>
      <c r="D177" s="70">
        <f t="shared" si="43"/>
        <v>505</v>
      </c>
      <c r="E177" s="70">
        <f t="shared" si="44"/>
        <v>506</v>
      </c>
      <c r="F177" s="70">
        <f t="shared" si="45"/>
        <v>507</v>
      </c>
      <c r="G177" s="70">
        <f t="shared" si="46"/>
        <v>508</v>
      </c>
      <c r="H177" s="70">
        <f t="shared" si="47"/>
        <v>509</v>
      </c>
      <c r="I177" s="70">
        <f t="shared" si="48"/>
        <v>510</v>
      </c>
      <c r="J177" s="70">
        <f t="shared" si="49"/>
        <v>511</v>
      </c>
      <c r="K177" s="70">
        <f t="shared" si="50"/>
        <v>512</v>
      </c>
      <c r="L177" s="70">
        <f t="shared" si="51"/>
        <v>513</v>
      </c>
      <c r="M177" s="70">
        <f t="shared" si="52"/>
        <v>514</v>
      </c>
      <c r="N177" s="70">
        <f t="shared" si="53"/>
        <v>515</v>
      </c>
      <c r="O177" s="70">
        <f t="shared" si="54"/>
        <v>516</v>
      </c>
      <c r="P177" s="70">
        <f t="shared" si="55"/>
        <v>517</v>
      </c>
      <c r="Q177" s="70">
        <f t="shared" si="56"/>
        <v>518</v>
      </c>
      <c r="R177" s="70">
        <f t="shared" si="57"/>
        <v>519</v>
      </c>
      <c r="S177" s="70">
        <f t="shared" si="58"/>
        <v>520</v>
      </c>
      <c r="T177" s="70">
        <f t="shared" si="59"/>
        <v>521</v>
      </c>
      <c r="U177" s="70">
        <f t="shared" si="60"/>
        <v>522</v>
      </c>
      <c r="V177" s="70">
        <f t="shared" si="61"/>
        <v>523</v>
      </c>
      <c r="W177" s="70">
        <f t="shared" si="62"/>
        <v>524</v>
      </c>
      <c r="X177" s="70">
        <f t="shared" si="63"/>
        <v>525</v>
      </c>
      <c r="Y177" s="70">
        <f t="shared" si="64"/>
        <v>526</v>
      </c>
      <c r="Z177" s="70">
        <f t="shared" si="65"/>
        <v>527</v>
      </c>
      <c r="AA177" s="70">
        <f t="shared" si="66"/>
        <v>528</v>
      </c>
      <c r="AB177" s="70">
        <f t="shared" si="67"/>
        <v>529</v>
      </c>
      <c r="AC177" s="70">
        <f t="shared" si="68"/>
        <v>530</v>
      </c>
      <c r="AD177" s="70">
        <f t="shared" si="69"/>
        <v>531</v>
      </c>
      <c r="AE177" s="71"/>
      <c r="AF177" s="71"/>
      <c r="AG177" s="71"/>
      <c r="AH177" s="71"/>
      <c r="AI177" s="72"/>
      <c r="AJ177" s="71"/>
      <c r="AK177" s="73"/>
      <c r="AL177" s="73"/>
      <c r="AM177" s="73"/>
      <c r="AN177" s="73"/>
      <c r="AO177" s="73"/>
      <c r="AP177" s="73"/>
    </row>
    <row r="178" spans="1:52" s="74" customFormat="1" ht="17.25" customHeight="1" x14ac:dyDescent="0.4">
      <c r="A178" s="68"/>
      <c r="B178" s="69">
        <v>20</v>
      </c>
      <c r="C178" s="70">
        <f t="shared" si="2"/>
        <v>532</v>
      </c>
      <c r="D178" s="70">
        <f t="shared" si="43"/>
        <v>533</v>
      </c>
      <c r="E178" s="70">
        <f t="shared" si="44"/>
        <v>534</v>
      </c>
      <c r="F178" s="70">
        <f t="shared" si="45"/>
        <v>535</v>
      </c>
      <c r="G178" s="70">
        <f t="shared" si="46"/>
        <v>536</v>
      </c>
      <c r="H178" s="70">
        <f t="shared" si="47"/>
        <v>537</v>
      </c>
      <c r="I178" s="70">
        <f t="shared" si="48"/>
        <v>538</v>
      </c>
      <c r="J178" s="70">
        <f t="shared" si="49"/>
        <v>539</v>
      </c>
      <c r="K178" s="70">
        <f t="shared" si="50"/>
        <v>540</v>
      </c>
      <c r="L178" s="70">
        <f t="shared" si="51"/>
        <v>541</v>
      </c>
      <c r="M178" s="70">
        <f t="shared" si="52"/>
        <v>542</v>
      </c>
      <c r="N178" s="70">
        <f t="shared" si="53"/>
        <v>543</v>
      </c>
      <c r="O178" s="70">
        <f t="shared" si="54"/>
        <v>544</v>
      </c>
      <c r="P178" s="70">
        <f t="shared" si="55"/>
        <v>545</v>
      </c>
      <c r="Q178" s="70">
        <f t="shared" si="56"/>
        <v>546</v>
      </c>
      <c r="R178" s="70">
        <f t="shared" si="57"/>
        <v>547</v>
      </c>
      <c r="S178" s="70">
        <f t="shared" si="58"/>
        <v>548</v>
      </c>
      <c r="T178" s="70">
        <f t="shared" si="59"/>
        <v>549</v>
      </c>
      <c r="U178" s="70">
        <f t="shared" si="60"/>
        <v>550</v>
      </c>
      <c r="V178" s="70">
        <f t="shared" si="61"/>
        <v>551</v>
      </c>
      <c r="W178" s="70">
        <f t="shared" si="62"/>
        <v>552</v>
      </c>
      <c r="X178" s="70">
        <f t="shared" si="63"/>
        <v>553</v>
      </c>
      <c r="Y178" s="70">
        <f t="shared" si="64"/>
        <v>554</v>
      </c>
      <c r="Z178" s="70">
        <f t="shared" si="65"/>
        <v>555</v>
      </c>
      <c r="AA178" s="70">
        <f t="shared" si="66"/>
        <v>556</v>
      </c>
      <c r="AB178" s="70">
        <f t="shared" si="67"/>
        <v>557</v>
      </c>
      <c r="AC178" s="70">
        <f t="shared" si="68"/>
        <v>558</v>
      </c>
      <c r="AD178" s="70">
        <f t="shared" si="69"/>
        <v>559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17.25" customHeight="1" x14ac:dyDescent="0.4">
      <c r="A179" s="68"/>
      <c r="B179" s="69">
        <v>21</v>
      </c>
      <c r="C179" s="70">
        <f t="shared" si="2"/>
        <v>560</v>
      </c>
      <c r="D179" s="70">
        <f t="shared" si="43"/>
        <v>561</v>
      </c>
      <c r="E179" s="70">
        <f t="shared" si="44"/>
        <v>562</v>
      </c>
      <c r="F179" s="70">
        <f t="shared" si="45"/>
        <v>563</v>
      </c>
      <c r="G179" s="70">
        <f t="shared" si="46"/>
        <v>564</v>
      </c>
      <c r="H179" s="70">
        <f t="shared" si="47"/>
        <v>565</v>
      </c>
      <c r="I179" s="70">
        <f t="shared" si="48"/>
        <v>566</v>
      </c>
      <c r="J179" s="70">
        <f t="shared" si="49"/>
        <v>567</v>
      </c>
      <c r="K179" s="70">
        <f t="shared" si="50"/>
        <v>568</v>
      </c>
      <c r="L179" s="70">
        <f t="shared" si="51"/>
        <v>569</v>
      </c>
      <c r="M179" s="70">
        <f t="shared" si="52"/>
        <v>570</v>
      </c>
      <c r="N179" s="70">
        <f t="shared" si="53"/>
        <v>571</v>
      </c>
      <c r="O179" s="70">
        <f t="shared" si="54"/>
        <v>572</v>
      </c>
      <c r="P179" s="70">
        <f t="shared" si="55"/>
        <v>573</v>
      </c>
      <c r="Q179" s="70">
        <f t="shared" si="56"/>
        <v>574</v>
      </c>
      <c r="R179" s="70">
        <f t="shared" si="57"/>
        <v>575</v>
      </c>
      <c r="S179" s="70">
        <f t="shared" si="58"/>
        <v>576</v>
      </c>
      <c r="T179" s="70">
        <f t="shared" si="59"/>
        <v>577</v>
      </c>
      <c r="U179" s="70">
        <f t="shared" si="60"/>
        <v>578</v>
      </c>
      <c r="V179" s="70">
        <f t="shared" si="61"/>
        <v>579</v>
      </c>
      <c r="W179" s="70">
        <f t="shared" si="62"/>
        <v>580</v>
      </c>
      <c r="X179" s="70">
        <f t="shared" si="63"/>
        <v>581</v>
      </c>
      <c r="Y179" s="70">
        <f t="shared" si="64"/>
        <v>582</v>
      </c>
      <c r="Z179" s="70">
        <f t="shared" si="65"/>
        <v>583</v>
      </c>
      <c r="AA179" s="70">
        <f t="shared" si="66"/>
        <v>584</v>
      </c>
      <c r="AB179" s="70">
        <f t="shared" si="67"/>
        <v>585</v>
      </c>
      <c r="AC179" s="70">
        <f t="shared" si="68"/>
        <v>586</v>
      </c>
      <c r="AD179" s="70">
        <f t="shared" si="69"/>
        <v>587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17.25" customHeight="1" x14ac:dyDescent="0.4">
      <c r="A180" s="60"/>
      <c r="B180" s="69">
        <v>22</v>
      </c>
      <c r="C180" s="70">
        <f t="shared" si="2"/>
        <v>588</v>
      </c>
      <c r="D180" s="70">
        <f t="shared" si="43"/>
        <v>589</v>
      </c>
      <c r="E180" s="70">
        <f t="shared" si="44"/>
        <v>590</v>
      </c>
      <c r="F180" s="70">
        <f t="shared" si="45"/>
        <v>591</v>
      </c>
      <c r="G180" s="70">
        <f t="shared" si="46"/>
        <v>592</v>
      </c>
      <c r="H180" s="70">
        <f t="shared" si="47"/>
        <v>593</v>
      </c>
      <c r="I180" s="70">
        <f t="shared" si="48"/>
        <v>594</v>
      </c>
      <c r="J180" s="70">
        <f t="shared" si="49"/>
        <v>595</v>
      </c>
      <c r="K180" s="70">
        <f t="shared" si="50"/>
        <v>596</v>
      </c>
      <c r="L180" s="70">
        <f t="shared" si="51"/>
        <v>597</v>
      </c>
      <c r="M180" s="70">
        <f t="shared" si="52"/>
        <v>598</v>
      </c>
      <c r="N180" s="70">
        <f t="shared" si="53"/>
        <v>599</v>
      </c>
      <c r="O180" s="70">
        <f t="shared" si="54"/>
        <v>600</v>
      </c>
      <c r="P180" s="70">
        <f t="shared" si="55"/>
        <v>601</v>
      </c>
      <c r="Q180" s="70">
        <f t="shared" si="56"/>
        <v>602</v>
      </c>
      <c r="R180" s="70">
        <f t="shared" si="57"/>
        <v>603</v>
      </c>
      <c r="S180" s="70">
        <f t="shared" si="58"/>
        <v>604</v>
      </c>
      <c r="T180" s="70">
        <f t="shared" si="59"/>
        <v>605</v>
      </c>
      <c r="U180" s="70">
        <f t="shared" si="60"/>
        <v>606</v>
      </c>
      <c r="V180" s="70">
        <f t="shared" si="61"/>
        <v>607</v>
      </c>
      <c r="W180" s="70">
        <f t="shared" si="62"/>
        <v>608</v>
      </c>
      <c r="X180" s="70">
        <f t="shared" si="63"/>
        <v>609</v>
      </c>
      <c r="Y180" s="70">
        <f t="shared" si="64"/>
        <v>610</v>
      </c>
      <c r="Z180" s="70">
        <f t="shared" si="65"/>
        <v>611</v>
      </c>
      <c r="AA180" s="70">
        <f t="shared" si="66"/>
        <v>612</v>
      </c>
      <c r="AB180" s="70">
        <f t="shared" si="67"/>
        <v>613</v>
      </c>
      <c r="AC180" s="70">
        <f t="shared" si="68"/>
        <v>614</v>
      </c>
      <c r="AD180" s="70">
        <f t="shared" si="69"/>
        <v>615</v>
      </c>
      <c r="AE180" s="62"/>
      <c r="AF180" s="62"/>
      <c r="AG180" s="62"/>
      <c r="AH180" s="62"/>
      <c r="AI180" s="63"/>
      <c r="AJ180" s="62"/>
      <c r="AK180" s="73"/>
      <c r="AL180" s="73"/>
      <c r="AM180" s="20"/>
      <c r="AN180" s="20"/>
      <c r="AO180" s="73"/>
      <c r="AP180" s="73"/>
    </row>
    <row r="181" spans="1:52" s="74" customFormat="1" ht="17.25" customHeight="1" x14ac:dyDescent="0.4">
      <c r="A181" s="60"/>
      <c r="B181" s="69">
        <v>23</v>
      </c>
      <c r="C181" s="70">
        <f t="shared" si="2"/>
        <v>616</v>
      </c>
      <c r="D181" s="70">
        <f t="shared" si="43"/>
        <v>617</v>
      </c>
      <c r="E181" s="70">
        <f t="shared" si="44"/>
        <v>618</v>
      </c>
      <c r="F181" s="70">
        <f t="shared" si="45"/>
        <v>619</v>
      </c>
      <c r="G181" s="70">
        <f t="shared" si="46"/>
        <v>620</v>
      </c>
      <c r="H181" s="70">
        <f t="shared" si="47"/>
        <v>621</v>
      </c>
      <c r="I181" s="70">
        <f t="shared" si="48"/>
        <v>622</v>
      </c>
      <c r="J181" s="70">
        <f t="shared" si="49"/>
        <v>623</v>
      </c>
      <c r="K181" s="70">
        <f t="shared" si="50"/>
        <v>624</v>
      </c>
      <c r="L181" s="70">
        <f t="shared" si="51"/>
        <v>625</v>
      </c>
      <c r="M181" s="70">
        <f t="shared" si="52"/>
        <v>626</v>
      </c>
      <c r="N181" s="70">
        <f t="shared" si="53"/>
        <v>627</v>
      </c>
      <c r="O181" s="70">
        <f t="shared" si="54"/>
        <v>628</v>
      </c>
      <c r="P181" s="70">
        <f t="shared" si="55"/>
        <v>629</v>
      </c>
      <c r="Q181" s="70">
        <f t="shared" si="56"/>
        <v>630</v>
      </c>
      <c r="R181" s="70">
        <f t="shared" si="57"/>
        <v>631</v>
      </c>
      <c r="S181" s="70">
        <f t="shared" si="58"/>
        <v>632</v>
      </c>
      <c r="T181" s="70">
        <f t="shared" si="59"/>
        <v>633</v>
      </c>
      <c r="U181" s="70">
        <f t="shared" si="60"/>
        <v>634</v>
      </c>
      <c r="V181" s="70">
        <f t="shared" si="61"/>
        <v>635</v>
      </c>
      <c r="W181" s="70">
        <f t="shared" si="62"/>
        <v>636</v>
      </c>
      <c r="X181" s="70">
        <f t="shared" si="63"/>
        <v>637</v>
      </c>
      <c r="Y181" s="70">
        <f t="shared" si="64"/>
        <v>638</v>
      </c>
      <c r="Z181" s="70">
        <f t="shared" si="65"/>
        <v>639</v>
      </c>
      <c r="AA181" s="70">
        <f t="shared" si="66"/>
        <v>640</v>
      </c>
      <c r="AB181" s="70">
        <f t="shared" si="67"/>
        <v>641</v>
      </c>
      <c r="AC181" s="70">
        <f t="shared" si="68"/>
        <v>642</v>
      </c>
      <c r="AD181" s="70">
        <f t="shared" si="69"/>
        <v>643</v>
      </c>
      <c r="AE181" s="62"/>
      <c r="AF181" s="62"/>
      <c r="AG181" s="62"/>
      <c r="AH181" s="62"/>
      <c r="AI181" s="63"/>
      <c r="AJ181" s="62"/>
      <c r="AK181" s="73"/>
      <c r="AL181" s="20"/>
      <c r="AM181" s="20"/>
      <c r="AN181" s="20"/>
      <c r="AO181" s="20"/>
      <c r="AP181" s="20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</row>
    <row r="182" spans="1:52" s="74" customFormat="1" x14ac:dyDescent="0.4">
      <c r="A182" s="60"/>
      <c r="B182" s="69">
        <v>24</v>
      </c>
      <c r="C182" s="70">
        <f t="shared" si="2"/>
        <v>644</v>
      </c>
      <c r="D182" s="70">
        <f t="shared" si="43"/>
        <v>645</v>
      </c>
      <c r="E182" s="70">
        <f t="shared" si="44"/>
        <v>646</v>
      </c>
      <c r="F182" s="70">
        <f t="shared" si="45"/>
        <v>647</v>
      </c>
      <c r="G182" s="70">
        <f t="shared" si="46"/>
        <v>648</v>
      </c>
      <c r="H182" s="70">
        <f t="shared" si="47"/>
        <v>649</v>
      </c>
      <c r="I182" s="70">
        <f t="shared" si="48"/>
        <v>650</v>
      </c>
      <c r="J182" s="70">
        <f t="shared" si="49"/>
        <v>651</v>
      </c>
      <c r="K182" s="70">
        <f t="shared" si="50"/>
        <v>652</v>
      </c>
      <c r="L182" s="70">
        <f t="shared" si="51"/>
        <v>653</v>
      </c>
      <c r="M182" s="70">
        <f t="shared" si="52"/>
        <v>654</v>
      </c>
      <c r="N182" s="70">
        <f t="shared" si="53"/>
        <v>655</v>
      </c>
      <c r="O182" s="70">
        <f t="shared" si="54"/>
        <v>656</v>
      </c>
      <c r="P182" s="70">
        <f t="shared" si="55"/>
        <v>657</v>
      </c>
      <c r="Q182" s="70">
        <f t="shared" si="56"/>
        <v>658</v>
      </c>
      <c r="R182" s="70">
        <f t="shared" si="57"/>
        <v>659</v>
      </c>
      <c r="S182" s="70">
        <f t="shared" si="58"/>
        <v>660</v>
      </c>
      <c r="T182" s="70">
        <f t="shared" si="59"/>
        <v>661</v>
      </c>
      <c r="U182" s="70">
        <f t="shared" si="60"/>
        <v>662</v>
      </c>
      <c r="V182" s="70">
        <f t="shared" si="61"/>
        <v>663</v>
      </c>
      <c r="W182" s="70">
        <f t="shared" si="62"/>
        <v>664</v>
      </c>
      <c r="X182" s="70">
        <f t="shared" si="63"/>
        <v>665</v>
      </c>
      <c r="Y182" s="70">
        <f t="shared" si="64"/>
        <v>666</v>
      </c>
      <c r="Z182" s="70">
        <f t="shared" si="65"/>
        <v>667</v>
      </c>
      <c r="AA182" s="70">
        <f t="shared" si="66"/>
        <v>668</v>
      </c>
      <c r="AB182" s="70">
        <f t="shared" si="67"/>
        <v>669</v>
      </c>
      <c r="AC182" s="70">
        <f t="shared" si="68"/>
        <v>670</v>
      </c>
      <c r="AD182" s="70">
        <f t="shared" si="69"/>
        <v>671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x14ac:dyDescent="0.4">
      <c r="A183" s="60"/>
      <c r="B183" s="69">
        <v>25</v>
      </c>
      <c r="C183" s="70">
        <f t="shared" si="2"/>
        <v>672</v>
      </c>
      <c r="D183" s="70">
        <f t="shared" si="43"/>
        <v>673</v>
      </c>
      <c r="E183" s="70">
        <f t="shared" si="44"/>
        <v>674</v>
      </c>
      <c r="F183" s="70">
        <f t="shared" si="45"/>
        <v>675</v>
      </c>
      <c r="G183" s="70">
        <f t="shared" si="46"/>
        <v>676</v>
      </c>
      <c r="H183" s="70">
        <f t="shared" si="47"/>
        <v>677</v>
      </c>
      <c r="I183" s="70">
        <f t="shared" si="48"/>
        <v>678</v>
      </c>
      <c r="J183" s="70">
        <f t="shared" si="49"/>
        <v>679</v>
      </c>
      <c r="K183" s="70">
        <f t="shared" si="50"/>
        <v>680</v>
      </c>
      <c r="L183" s="70">
        <f t="shared" si="51"/>
        <v>681</v>
      </c>
      <c r="M183" s="70">
        <f t="shared" si="52"/>
        <v>682</v>
      </c>
      <c r="N183" s="70">
        <f t="shared" si="53"/>
        <v>683</v>
      </c>
      <c r="O183" s="70">
        <f t="shared" si="54"/>
        <v>684</v>
      </c>
      <c r="P183" s="70">
        <f t="shared" si="55"/>
        <v>685</v>
      </c>
      <c r="Q183" s="70">
        <f t="shared" si="56"/>
        <v>686</v>
      </c>
      <c r="R183" s="70">
        <f t="shared" si="57"/>
        <v>687</v>
      </c>
      <c r="S183" s="70">
        <f t="shared" si="58"/>
        <v>688</v>
      </c>
      <c r="T183" s="70">
        <f t="shared" si="59"/>
        <v>689</v>
      </c>
      <c r="U183" s="70">
        <f t="shared" si="60"/>
        <v>690</v>
      </c>
      <c r="V183" s="70">
        <f t="shared" si="61"/>
        <v>691</v>
      </c>
      <c r="W183" s="70">
        <f t="shared" si="62"/>
        <v>692</v>
      </c>
      <c r="X183" s="70">
        <f t="shared" si="63"/>
        <v>693</v>
      </c>
      <c r="Y183" s="70">
        <f t="shared" si="64"/>
        <v>694</v>
      </c>
      <c r="Z183" s="70">
        <f t="shared" si="65"/>
        <v>695</v>
      </c>
      <c r="AA183" s="70">
        <f t="shared" si="66"/>
        <v>696</v>
      </c>
      <c r="AB183" s="70">
        <f t="shared" si="67"/>
        <v>697</v>
      </c>
      <c r="AC183" s="70">
        <f t="shared" si="68"/>
        <v>698</v>
      </c>
      <c r="AD183" s="70">
        <f t="shared" si="69"/>
        <v>699</v>
      </c>
      <c r="AE183" s="62"/>
      <c r="AF183" s="62"/>
      <c r="AG183" s="62"/>
      <c r="AH183" s="62"/>
      <c r="AI183" s="63"/>
      <c r="AJ183" s="62"/>
    </row>
    <row r="184" spans="1:52" x14ac:dyDescent="0.4">
      <c r="A184" s="60"/>
      <c r="B184" s="69">
        <v>26</v>
      </c>
      <c r="C184" s="70">
        <f t="shared" si="2"/>
        <v>700</v>
      </c>
      <c r="D184" s="70">
        <f t="shared" si="43"/>
        <v>701</v>
      </c>
      <c r="E184" s="70">
        <f t="shared" si="44"/>
        <v>702</v>
      </c>
      <c r="F184" s="70">
        <f t="shared" si="45"/>
        <v>703</v>
      </c>
      <c r="G184" s="70">
        <f t="shared" si="46"/>
        <v>704</v>
      </c>
      <c r="H184" s="70">
        <f t="shared" si="47"/>
        <v>705</v>
      </c>
      <c r="I184" s="70">
        <f t="shared" si="48"/>
        <v>706</v>
      </c>
      <c r="J184" s="70">
        <f t="shared" si="49"/>
        <v>707</v>
      </c>
      <c r="K184" s="70">
        <f t="shared" si="50"/>
        <v>708</v>
      </c>
      <c r="L184" s="70">
        <f t="shared" si="51"/>
        <v>709</v>
      </c>
      <c r="M184" s="70">
        <f t="shared" si="52"/>
        <v>710</v>
      </c>
      <c r="N184" s="70">
        <f t="shared" si="53"/>
        <v>711</v>
      </c>
      <c r="O184" s="70">
        <f t="shared" si="54"/>
        <v>712</v>
      </c>
      <c r="P184" s="70">
        <f t="shared" si="55"/>
        <v>713</v>
      </c>
      <c r="Q184" s="70">
        <f t="shared" si="56"/>
        <v>714</v>
      </c>
      <c r="R184" s="70">
        <f t="shared" si="57"/>
        <v>715</v>
      </c>
      <c r="S184" s="70">
        <f t="shared" si="58"/>
        <v>716</v>
      </c>
      <c r="T184" s="70">
        <f t="shared" si="59"/>
        <v>717</v>
      </c>
      <c r="U184" s="70">
        <f t="shared" si="60"/>
        <v>718</v>
      </c>
      <c r="V184" s="70">
        <f t="shared" si="61"/>
        <v>719</v>
      </c>
      <c r="W184" s="70">
        <f t="shared" si="62"/>
        <v>720</v>
      </c>
      <c r="X184" s="70">
        <f t="shared" si="63"/>
        <v>721</v>
      </c>
      <c r="Y184" s="70">
        <f t="shared" si="64"/>
        <v>722</v>
      </c>
      <c r="Z184" s="70">
        <f t="shared" si="65"/>
        <v>723</v>
      </c>
      <c r="AA184" s="70">
        <f t="shared" si="66"/>
        <v>724</v>
      </c>
      <c r="AB184" s="70">
        <f t="shared" si="67"/>
        <v>725</v>
      </c>
      <c r="AC184" s="70">
        <f t="shared" si="68"/>
        <v>726</v>
      </c>
      <c r="AD184" s="70">
        <f t="shared" si="69"/>
        <v>727</v>
      </c>
      <c r="AE184" s="62"/>
      <c r="AF184" s="62"/>
      <c r="AG184" s="62"/>
      <c r="AH184" s="62"/>
      <c r="AI184" s="63"/>
      <c r="AJ184" s="62"/>
    </row>
    <row r="185" spans="1:52" x14ac:dyDescent="0.4">
      <c r="A185" s="60"/>
      <c r="B185" s="69">
        <v>27</v>
      </c>
      <c r="C185" s="70">
        <f t="shared" si="2"/>
        <v>728</v>
      </c>
      <c r="D185" s="70">
        <f t="shared" si="43"/>
        <v>729</v>
      </c>
      <c r="E185" s="70">
        <f t="shared" si="44"/>
        <v>730</v>
      </c>
      <c r="F185" s="70">
        <f t="shared" si="45"/>
        <v>731</v>
      </c>
      <c r="G185" s="70">
        <f t="shared" si="46"/>
        <v>732</v>
      </c>
      <c r="H185" s="70">
        <f t="shared" si="47"/>
        <v>733</v>
      </c>
      <c r="I185" s="70">
        <f t="shared" si="48"/>
        <v>734</v>
      </c>
      <c r="J185" s="70">
        <f t="shared" si="49"/>
        <v>735</v>
      </c>
      <c r="K185" s="70">
        <f t="shared" si="50"/>
        <v>736</v>
      </c>
      <c r="L185" s="70">
        <f t="shared" si="51"/>
        <v>737</v>
      </c>
      <c r="M185" s="70">
        <f t="shared" si="52"/>
        <v>738</v>
      </c>
      <c r="N185" s="70">
        <f t="shared" si="53"/>
        <v>739</v>
      </c>
      <c r="O185" s="70">
        <f t="shared" si="54"/>
        <v>740</v>
      </c>
      <c r="P185" s="70">
        <f t="shared" si="55"/>
        <v>741</v>
      </c>
      <c r="Q185" s="70">
        <f t="shared" si="56"/>
        <v>742</v>
      </c>
      <c r="R185" s="70">
        <f t="shared" si="57"/>
        <v>743</v>
      </c>
      <c r="S185" s="70">
        <f t="shared" si="58"/>
        <v>744</v>
      </c>
      <c r="T185" s="70">
        <f t="shared" si="59"/>
        <v>745</v>
      </c>
      <c r="U185" s="70">
        <f t="shared" si="60"/>
        <v>746</v>
      </c>
      <c r="V185" s="70">
        <f t="shared" si="61"/>
        <v>747</v>
      </c>
      <c r="W185" s="70">
        <f t="shared" si="62"/>
        <v>748</v>
      </c>
      <c r="X185" s="70">
        <f t="shared" si="63"/>
        <v>749</v>
      </c>
      <c r="Y185" s="70">
        <f t="shared" si="64"/>
        <v>750</v>
      </c>
      <c r="Z185" s="70">
        <f t="shared" si="65"/>
        <v>751</v>
      </c>
      <c r="AA185" s="70">
        <f t="shared" si="66"/>
        <v>752</v>
      </c>
      <c r="AB185" s="70">
        <f t="shared" si="67"/>
        <v>753</v>
      </c>
      <c r="AC185" s="70">
        <f t="shared" si="68"/>
        <v>754</v>
      </c>
      <c r="AD185" s="70">
        <f t="shared" si="69"/>
        <v>755</v>
      </c>
      <c r="AE185" s="62"/>
      <c r="AF185" s="62"/>
      <c r="AG185" s="62"/>
      <c r="AH185" s="62"/>
      <c r="AI185" s="63"/>
      <c r="AJ185" s="62"/>
    </row>
    <row r="186" spans="1:52" x14ac:dyDescent="0.4">
      <c r="A186" s="60"/>
      <c r="B186" s="69">
        <v>28</v>
      </c>
      <c r="C186" s="70">
        <f t="shared" si="2"/>
        <v>756</v>
      </c>
      <c r="D186" s="70">
        <f t="shared" si="43"/>
        <v>757</v>
      </c>
      <c r="E186" s="70">
        <f t="shared" si="44"/>
        <v>758</v>
      </c>
      <c r="F186" s="70">
        <f t="shared" si="45"/>
        <v>759</v>
      </c>
      <c r="G186" s="70">
        <f t="shared" si="46"/>
        <v>760</v>
      </c>
      <c r="H186" s="70">
        <f t="shared" si="47"/>
        <v>761</v>
      </c>
      <c r="I186" s="70">
        <f t="shared" si="48"/>
        <v>762</v>
      </c>
      <c r="J186" s="70">
        <f t="shared" si="49"/>
        <v>763</v>
      </c>
      <c r="K186" s="70">
        <f t="shared" si="50"/>
        <v>764</v>
      </c>
      <c r="L186" s="70">
        <f t="shared" si="51"/>
        <v>765</v>
      </c>
      <c r="M186" s="70">
        <f t="shared" si="52"/>
        <v>766</v>
      </c>
      <c r="N186" s="70">
        <f t="shared" si="53"/>
        <v>767</v>
      </c>
      <c r="O186" s="70">
        <f t="shared" si="54"/>
        <v>768</v>
      </c>
      <c r="P186" s="70">
        <f t="shared" si="55"/>
        <v>769</v>
      </c>
      <c r="Q186" s="70">
        <f t="shared" si="56"/>
        <v>770</v>
      </c>
      <c r="R186" s="70">
        <f t="shared" si="57"/>
        <v>771</v>
      </c>
      <c r="S186" s="70">
        <f t="shared" si="58"/>
        <v>772</v>
      </c>
      <c r="T186" s="70">
        <f t="shared" si="59"/>
        <v>773</v>
      </c>
      <c r="U186" s="70">
        <f t="shared" si="60"/>
        <v>774</v>
      </c>
      <c r="V186" s="70">
        <f t="shared" si="61"/>
        <v>775</v>
      </c>
      <c r="W186" s="70">
        <f t="shared" si="62"/>
        <v>776</v>
      </c>
      <c r="X186" s="70">
        <f t="shared" si="63"/>
        <v>777</v>
      </c>
      <c r="Y186" s="70">
        <f t="shared" si="64"/>
        <v>778</v>
      </c>
      <c r="Z186" s="70">
        <f t="shared" si="65"/>
        <v>779</v>
      </c>
      <c r="AA186" s="70">
        <f t="shared" si="66"/>
        <v>780</v>
      </c>
      <c r="AB186" s="70">
        <f t="shared" si="67"/>
        <v>781</v>
      </c>
      <c r="AC186" s="70">
        <f t="shared" si="68"/>
        <v>782</v>
      </c>
      <c r="AD186" s="70">
        <f t="shared" si="69"/>
        <v>783</v>
      </c>
      <c r="AE186" s="62"/>
      <c r="AF186" s="62"/>
      <c r="AG186" s="62"/>
      <c r="AH186" s="62"/>
      <c r="AI186" s="63"/>
      <c r="AJ186" s="62"/>
    </row>
    <row r="187" spans="1:52" x14ac:dyDescent="0.4">
      <c r="A187" s="60"/>
      <c r="B187" s="69">
        <v>29</v>
      </c>
      <c r="C187" s="70">
        <f t="shared" si="2"/>
        <v>784</v>
      </c>
      <c r="D187" s="70">
        <f t="shared" si="43"/>
        <v>785</v>
      </c>
      <c r="E187" s="70">
        <f t="shared" si="44"/>
        <v>786</v>
      </c>
      <c r="F187" s="70">
        <f t="shared" si="45"/>
        <v>787</v>
      </c>
      <c r="G187" s="70">
        <f t="shared" si="46"/>
        <v>788</v>
      </c>
      <c r="H187" s="70">
        <f t="shared" si="47"/>
        <v>789</v>
      </c>
      <c r="I187" s="70">
        <f t="shared" si="48"/>
        <v>790</v>
      </c>
      <c r="J187" s="70">
        <f t="shared" si="49"/>
        <v>791</v>
      </c>
      <c r="K187" s="70">
        <f t="shared" si="50"/>
        <v>792</v>
      </c>
      <c r="L187" s="70">
        <f t="shared" si="51"/>
        <v>793</v>
      </c>
      <c r="M187" s="70">
        <f t="shared" si="52"/>
        <v>794</v>
      </c>
      <c r="N187" s="70">
        <f t="shared" si="53"/>
        <v>795</v>
      </c>
      <c r="O187" s="70">
        <f t="shared" si="54"/>
        <v>796</v>
      </c>
      <c r="P187" s="70">
        <f t="shared" si="55"/>
        <v>797</v>
      </c>
      <c r="Q187" s="70">
        <f t="shared" si="56"/>
        <v>798</v>
      </c>
      <c r="R187" s="70">
        <f t="shared" si="57"/>
        <v>799</v>
      </c>
      <c r="S187" s="70">
        <f t="shared" si="58"/>
        <v>800</v>
      </c>
      <c r="T187" s="70">
        <f t="shared" si="59"/>
        <v>801</v>
      </c>
      <c r="U187" s="70">
        <f t="shared" si="60"/>
        <v>802</v>
      </c>
      <c r="V187" s="70">
        <f t="shared" si="61"/>
        <v>803</v>
      </c>
      <c r="W187" s="70">
        <f t="shared" si="62"/>
        <v>804</v>
      </c>
      <c r="X187" s="70">
        <f t="shared" si="63"/>
        <v>805</v>
      </c>
      <c r="Y187" s="70">
        <f t="shared" si="64"/>
        <v>806</v>
      </c>
      <c r="Z187" s="70">
        <f t="shared" si="65"/>
        <v>807</v>
      </c>
      <c r="AA187" s="70">
        <f t="shared" si="66"/>
        <v>808</v>
      </c>
      <c r="AB187" s="70">
        <f t="shared" si="67"/>
        <v>809</v>
      </c>
      <c r="AC187" s="70">
        <f t="shared" si="68"/>
        <v>810</v>
      </c>
      <c r="AD187" s="70">
        <f t="shared" si="69"/>
        <v>811</v>
      </c>
      <c r="AE187" s="62"/>
      <c r="AF187" s="62"/>
      <c r="AG187" s="62"/>
      <c r="AH187" s="62"/>
      <c r="AI187" s="63"/>
      <c r="AJ187" s="62"/>
    </row>
    <row r="188" spans="1:52" x14ac:dyDescent="0.4">
      <c r="A188" s="60"/>
      <c r="B188" s="69">
        <v>30</v>
      </c>
      <c r="C188" s="70">
        <f t="shared" si="2"/>
        <v>812</v>
      </c>
      <c r="D188" s="70">
        <f t="shared" si="43"/>
        <v>813</v>
      </c>
      <c r="E188" s="70">
        <f t="shared" si="44"/>
        <v>814</v>
      </c>
      <c r="F188" s="70">
        <f t="shared" si="45"/>
        <v>815</v>
      </c>
      <c r="G188" s="70">
        <f t="shared" si="46"/>
        <v>816</v>
      </c>
      <c r="H188" s="70">
        <f t="shared" si="47"/>
        <v>817</v>
      </c>
      <c r="I188" s="70">
        <f t="shared" si="48"/>
        <v>818</v>
      </c>
      <c r="J188" s="70">
        <f t="shared" si="49"/>
        <v>819</v>
      </c>
      <c r="K188" s="70">
        <f t="shared" si="50"/>
        <v>820</v>
      </c>
      <c r="L188" s="70">
        <f t="shared" si="51"/>
        <v>821</v>
      </c>
      <c r="M188" s="70">
        <f t="shared" si="52"/>
        <v>822</v>
      </c>
      <c r="N188" s="70">
        <f t="shared" si="53"/>
        <v>823</v>
      </c>
      <c r="O188" s="70">
        <f t="shared" si="54"/>
        <v>824</v>
      </c>
      <c r="P188" s="70">
        <f t="shared" si="55"/>
        <v>825</v>
      </c>
      <c r="Q188" s="70">
        <f t="shared" si="56"/>
        <v>826</v>
      </c>
      <c r="R188" s="70">
        <f t="shared" si="57"/>
        <v>827</v>
      </c>
      <c r="S188" s="70">
        <f t="shared" si="58"/>
        <v>828</v>
      </c>
      <c r="T188" s="70">
        <f t="shared" si="59"/>
        <v>829</v>
      </c>
      <c r="U188" s="70">
        <f t="shared" si="60"/>
        <v>830</v>
      </c>
      <c r="V188" s="70">
        <f t="shared" si="61"/>
        <v>831</v>
      </c>
      <c r="W188" s="70">
        <f t="shared" si="62"/>
        <v>832</v>
      </c>
      <c r="X188" s="70">
        <f t="shared" si="63"/>
        <v>833</v>
      </c>
      <c r="Y188" s="70">
        <f t="shared" si="64"/>
        <v>834</v>
      </c>
      <c r="Z188" s="70">
        <f t="shared" si="65"/>
        <v>835</v>
      </c>
      <c r="AA188" s="70">
        <f t="shared" si="66"/>
        <v>836</v>
      </c>
      <c r="AB188" s="70">
        <f t="shared" si="67"/>
        <v>837</v>
      </c>
      <c r="AC188" s="70">
        <f t="shared" si="68"/>
        <v>838</v>
      </c>
      <c r="AD188" s="70">
        <f t="shared" si="69"/>
        <v>839</v>
      </c>
      <c r="AE188" s="62"/>
      <c r="AF188" s="62"/>
      <c r="AG188" s="62"/>
      <c r="AH188" s="62"/>
      <c r="AI188" s="63"/>
      <c r="AJ188" s="62"/>
    </row>
    <row r="189" spans="1:52" x14ac:dyDescent="0.4">
      <c r="A189" s="60"/>
      <c r="B189" s="69">
        <v>31</v>
      </c>
      <c r="C189" s="70">
        <f t="shared" si="2"/>
        <v>840</v>
      </c>
      <c r="D189" s="70">
        <f t="shared" si="43"/>
        <v>841</v>
      </c>
      <c r="E189" s="70">
        <f t="shared" si="44"/>
        <v>842</v>
      </c>
      <c r="F189" s="70">
        <f t="shared" si="45"/>
        <v>843</v>
      </c>
      <c r="G189" s="70">
        <f t="shared" si="46"/>
        <v>844</v>
      </c>
      <c r="H189" s="70">
        <f t="shared" si="47"/>
        <v>845</v>
      </c>
      <c r="I189" s="70">
        <f t="shared" si="48"/>
        <v>846</v>
      </c>
      <c r="J189" s="70">
        <f t="shared" si="49"/>
        <v>847</v>
      </c>
      <c r="K189" s="70">
        <f t="shared" si="50"/>
        <v>848</v>
      </c>
      <c r="L189" s="70">
        <f t="shared" si="51"/>
        <v>849</v>
      </c>
      <c r="M189" s="70">
        <f t="shared" si="52"/>
        <v>850</v>
      </c>
      <c r="N189" s="70">
        <f t="shared" si="53"/>
        <v>851</v>
      </c>
      <c r="O189" s="70">
        <f t="shared" si="54"/>
        <v>852</v>
      </c>
      <c r="P189" s="70">
        <f t="shared" si="55"/>
        <v>853</v>
      </c>
      <c r="Q189" s="70">
        <f t="shared" si="56"/>
        <v>854</v>
      </c>
      <c r="R189" s="70">
        <f t="shared" si="57"/>
        <v>855</v>
      </c>
      <c r="S189" s="70">
        <f t="shared" si="58"/>
        <v>856</v>
      </c>
      <c r="T189" s="70">
        <f t="shared" si="59"/>
        <v>857</v>
      </c>
      <c r="U189" s="70">
        <f t="shared" si="60"/>
        <v>858</v>
      </c>
      <c r="V189" s="70">
        <f t="shared" si="61"/>
        <v>859</v>
      </c>
      <c r="W189" s="70">
        <f t="shared" si="62"/>
        <v>860</v>
      </c>
      <c r="X189" s="70">
        <f t="shared" si="63"/>
        <v>861</v>
      </c>
      <c r="Y189" s="70">
        <f t="shared" si="64"/>
        <v>862</v>
      </c>
      <c r="Z189" s="70">
        <f t="shared" si="65"/>
        <v>863</v>
      </c>
      <c r="AA189" s="70">
        <f t="shared" si="66"/>
        <v>864</v>
      </c>
      <c r="AB189" s="70">
        <f t="shared" si="67"/>
        <v>865</v>
      </c>
      <c r="AC189" s="70">
        <f t="shared" si="68"/>
        <v>866</v>
      </c>
      <c r="AD189" s="70">
        <f t="shared" si="69"/>
        <v>867</v>
      </c>
      <c r="AE189" s="62"/>
      <c r="AF189" s="62"/>
      <c r="AG189" s="62"/>
      <c r="AH189" s="62"/>
      <c r="AI189" s="63"/>
      <c r="AJ189" s="62"/>
    </row>
    <row r="190" spans="1:52" x14ac:dyDescent="0.4">
      <c r="A190" s="60"/>
      <c r="B190" s="69">
        <v>32</v>
      </c>
      <c r="C190" s="70">
        <f t="shared" si="2"/>
        <v>868</v>
      </c>
      <c r="D190" s="70">
        <f t="shared" si="43"/>
        <v>869</v>
      </c>
      <c r="E190" s="70">
        <f t="shared" si="44"/>
        <v>870</v>
      </c>
      <c r="F190" s="70">
        <f t="shared" si="45"/>
        <v>871</v>
      </c>
      <c r="G190" s="70">
        <f t="shared" si="46"/>
        <v>872</v>
      </c>
      <c r="H190" s="70">
        <f t="shared" si="47"/>
        <v>873</v>
      </c>
      <c r="I190" s="70">
        <f t="shared" si="48"/>
        <v>874</v>
      </c>
      <c r="J190" s="70">
        <f t="shared" si="49"/>
        <v>875</v>
      </c>
      <c r="K190" s="70">
        <f t="shared" si="50"/>
        <v>876</v>
      </c>
      <c r="L190" s="70">
        <f t="shared" si="51"/>
        <v>877</v>
      </c>
      <c r="M190" s="70">
        <f t="shared" si="52"/>
        <v>878</v>
      </c>
      <c r="N190" s="70">
        <f t="shared" si="53"/>
        <v>879</v>
      </c>
      <c r="O190" s="70">
        <f t="shared" si="54"/>
        <v>880</v>
      </c>
      <c r="P190" s="70">
        <f t="shared" si="55"/>
        <v>881</v>
      </c>
      <c r="Q190" s="70">
        <f t="shared" si="56"/>
        <v>882</v>
      </c>
      <c r="R190" s="70">
        <f t="shared" si="57"/>
        <v>883</v>
      </c>
      <c r="S190" s="70">
        <f t="shared" si="58"/>
        <v>884</v>
      </c>
      <c r="T190" s="70">
        <f t="shared" si="59"/>
        <v>885</v>
      </c>
      <c r="U190" s="70">
        <f t="shared" si="60"/>
        <v>886</v>
      </c>
      <c r="V190" s="70">
        <f t="shared" si="61"/>
        <v>887</v>
      </c>
      <c r="W190" s="70">
        <f t="shared" si="62"/>
        <v>888</v>
      </c>
      <c r="X190" s="70">
        <f t="shared" si="63"/>
        <v>889</v>
      </c>
      <c r="Y190" s="70">
        <f t="shared" si="64"/>
        <v>890</v>
      </c>
      <c r="Z190" s="70">
        <f t="shared" si="65"/>
        <v>891</v>
      </c>
      <c r="AA190" s="70">
        <f t="shared" si="66"/>
        <v>892</v>
      </c>
      <c r="AB190" s="70">
        <f t="shared" si="67"/>
        <v>893</v>
      </c>
      <c r="AC190" s="70">
        <f t="shared" si="68"/>
        <v>894</v>
      </c>
      <c r="AD190" s="70">
        <f t="shared" si="69"/>
        <v>895</v>
      </c>
      <c r="AE190" s="62"/>
      <c r="AF190" s="62"/>
      <c r="AG190" s="62"/>
      <c r="AH190" s="62"/>
      <c r="AI190" s="63"/>
      <c r="AJ190" s="62"/>
    </row>
    <row r="191" spans="1:52" x14ac:dyDescent="0.4">
      <c r="A191" s="60"/>
      <c r="B191" s="69">
        <v>33</v>
      </c>
      <c r="C191" s="70">
        <f t="shared" si="2"/>
        <v>896</v>
      </c>
      <c r="D191" s="70">
        <f t="shared" si="43"/>
        <v>897</v>
      </c>
      <c r="E191" s="70">
        <f t="shared" si="44"/>
        <v>898</v>
      </c>
      <c r="F191" s="70">
        <f t="shared" si="45"/>
        <v>899</v>
      </c>
      <c r="G191" s="70">
        <f t="shared" si="46"/>
        <v>900</v>
      </c>
      <c r="H191" s="70">
        <f t="shared" si="47"/>
        <v>901</v>
      </c>
      <c r="I191" s="70">
        <f t="shared" si="48"/>
        <v>902</v>
      </c>
      <c r="J191" s="70">
        <f t="shared" si="49"/>
        <v>903</v>
      </c>
      <c r="K191" s="70">
        <f t="shared" si="50"/>
        <v>904</v>
      </c>
      <c r="L191" s="70">
        <f t="shared" si="51"/>
        <v>905</v>
      </c>
      <c r="M191" s="70">
        <f t="shared" si="52"/>
        <v>906</v>
      </c>
      <c r="N191" s="70">
        <f t="shared" si="53"/>
        <v>907</v>
      </c>
      <c r="O191" s="70">
        <f t="shared" si="54"/>
        <v>908</v>
      </c>
      <c r="P191" s="70">
        <f t="shared" si="55"/>
        <v>909</v>
      </c>
      <c r="Q191" s="70">
        <f t="shared" si="56"/>
        <v>910</v>
      </c>
      <c r="R191" s="70">
        <f t="shared" si="57"/>
        <v>911</v>
      </c>
      <c r="S191" s="70">
        <f t="shared" si="58"/>
        <v>912</v>
      </c>
      <c r="T191" s="70">
        <f t="shared" si="59"/>
        <v>913</v>
      </c>
      <c r="U191" s="70">
        <f t="shared" si="60"/>
        <v>914</v>
      </c>
      <c r="V191" s="70">
        <f t="shared" si="61"/>
        <v>915</v>
      </c>
      <c r="W191" s="70">
        <f t="shared" si="62"/>
        <v>916</v>
      </c>
      <c r="X191" s="70">
        <f t="shared" si="63"/>
        <v>917</v>
      </c>
      <c r="Y191" s="70">
        <f t="shared" si="64"/>
        <v>918</v>
      </c>
      <c r="Z191" s="70">
        <f t="shared" si="65"/>
        <v>919</v>
      </c>
      <c r="AA191" s="70">
        <f t="shared" si="66"/>
        <v>920</v>
      </c>
      <c r="AB191" s="70">
        <f t="shared" si="67"/>
        <v>921</v>
      </c>
      <c r="AC191" s="70">
        <f t="shared" si="68"/>
        <v>922</v>
      </c>
      <c r="AD191" s="70">
        <f t="shared" si="69"/>
        <v>923</v>
      </c>
      <c r="AE191" s="62"/>
      <c r="AF191" s="62"/>
      <c r="AG191" s="62"/>
      <c r="AH191" s="62"/>
      <c r="AI191" s="63"/>
      <c r="AJ191" s="62"/>
    </row>
    <row r="192" spans="1:52" x14ac:dyDescent="0.4">
      <c r="A192" s="60"/>
      <c r="B192" s="69">
        <v>34</v>
      </c>
      <c r="C192" s="70">
        <f t="shared" si="2"/>
        <v>924</v>
      </c>
      <c r="D192" s="70">
        <f t="shared" si="43"/>
        <v>925</v>
      </c>
      <c r="E192" s="70">
        <f t="shared" si="44"/>
        <v>926</v>
      </c>
      <c r="F192" s="70">
        <f t="shared" si="45"/>
        <v>927</v>
      </c>
      <c r="G192" s="70">
        <f t="shared" si="46"/>
        <v>928</v>
      </c>
      <c r="H192" s="70">
        <f t="shared" si="47"/>
        <v>929</v>
      </c>
      <c r="I192" s="70">
        <f t="shared" si="48"/>
        <v>930</v>
      </c>
      <c r="J192" s="70">
        <f t="shared" si="49"/>
        <v>931</v>
      </c>
      <c r="K192" s="70">
        <f t="shared" si="50"/>
        <v>932</v>
      </c>
      <c r="L192" s="70">
        <f t="shared" si="51"/>
        <v>933</v>
      </c>
      <c r="M192" s="70">
        <f t="shared" si="52"/>
        <v>934</v>
      </c>
      <c r="N192" s="70">
        <f t="shared" si="53"/>
        <v>935</v>
      </c>
      <c r="O192" s="70">
        <f t="shared" si="54"/>
        <v>936</v>
      </c>
      <c r="P192" s="70">
        <f t="shared" si="55"/>
        <v>937</v>
      </c>
      <c r="Q192" s="70">
        <f t="shared" si="56"/>
        <v>938</v>
      </c>
      <c r="R192" s="70">
        <f t="shared" si="57"/>
        <v>939</v>
      </c>
      <c r="S192" s="70">
        <f t="shared" si="58"/>
        <v>940</v>
      </c>
      <c r="T192" s="70">
        <f t="shared" si="59"/>
        <v>941</v>
      </c>
      <c r="U192" s="70">
        <f t="shared" si="60"/>
        <v>942</v>
      </c>
      <c r="V192" s="70">
        <f t="shared" si="61"/>
        <v>943</v>
      </c>
      <c r="W192" s="70">
        <f t="shared" si="62"/>
        <v>944</v>
      </c>
      <c r="X192" s="70">
        <f t="shared" si="63"/>
        <v>945</v>
      </c>
      <c r="Y192" s="70">
        <f t="shared" si="64"/>
        <v>946</v>
      </c>
      <c r="Z192" s="70">
        <f t="shared" si="65"/>
        <v>947</v>
      </c>
      <c r="AA192" s="70">
        <f t="shared" si="66"/>
        <v>948</v>
      </c>
      <c r="AB192" s="70">
        <f t="shared" si="67"/>
        <v>949</v>
      </c>
      <c r="AC192" s="70">
        <f t="shared" si="68"/>
        <v>950</v>
      </c>
      <c r="AD192" s="70">
        <f t="shared" si="69"/>
        <v>951</v>
      </c>
      <c r="AE192" s="62"/>
      <c r="AF192" s="62"/>
      <c r="AG192" s="62"/>
      <c r="AH192" s="62"/>
      <c r="AI192" s="63"/>
      <c r="AJ192" s="62"/>
    </row>
    <row r="193" spans="1:36" x14ac:dyDescent="0.4">
      <c r="A193" s="60"/>
      <c r="B193" s="69">
        <v>35</v>
      </c>
      <c r="C193" s="70">
        <f t="shared" si="2"/>
        <v>952</v>
      </c>
      <c r="D193" s="70">
        <f t="shared" si="43"/>
        <v>953</v>
      </c>
      <c r="E193" s="70">
        <f t="shared" si="44"/>
        <v>954</v>
      </c>
      <c r="F193" s="70">
        <f t="shared" si="45"/>
        <v>955</v>
      </c>
      <c r="G193" s="70">
        <f t="shared" si="46"/>
        <v>956</v>
      </c>
      <c r="H193" s="70">
        <f t="shared" si="47"/>
        <v>957</v>
      </c>
      <c r="I193" s="70">
        <f t="shared" si="48"/>
        <v>958</v>
      </c>
      <c r="J193" s="70">
        <f t="shared" si="49"/>
        <v>959</v>
      </c>
      <c r="K193" s="70">
        <f t="shared" si="50"/>
        <v>960</v>
      </c>
      <c r="L193" s="70">
        <f t="shared" si="51"/>
        <v>961</v>
      </c>
      <c r="M193" s="70">
        <f t="shared" si="52"/>
        <v>962</v>
      </c>
      <c r="N193" s="70">
        <f t="shared" si="53"/>
        <v>963</v>
      </c>
      <c r="O193" s="70">
        <f t="shared" si="54"/>
        <v>964</v>
      </c>
      <c r="P193" s="70">
        <f t="shared" si="55"/>
        <v>965</v>
      </c>
      <c r="Q193" s="70">
        <f t="shared" si="56"/>
        <v>966</v>
      </c>
      <c r="R193" s="70">
        <f t="shared" si="57"/>
        <v>967</v>
      </c>
      <c r="S193" s="70">
        <f t="shared" si="58"/>
        <v>968</v>
      </c>
      <c r="T193" s="70">
        <f t="shared" si="59"/>
        <v>969</v>
      </c>
      <c r="U193" s="70">
        <f t="shared" si="60"/>
        <v>970</v>
      </c>
      <c r="V193" s="70">
        <f t="shared" si="61"/>
        <v>971</v>
      </c>
      <c r="W193" s="70">
        <f t="shared" si="62"/>
        <v>972</v>
      </c>
      <c r="X193" s="70">
        <f t="shared" si="63"/>
        <v>973</v>
      </c>
      <c r="Y193" s="70">
        <f t="shared" si="64"/>
        <v>974</v>
      </c>
      <c r="Z193" s="70">
        <f t="shared" si="65"/>
        <v>975</v>
      </c>
      <c r="AA193" s="70">
        <f t="shared" si="66"/>
        <v>976</v>
      </c>
      <c r="AB193" s="70">
        <f t="shared" si="67"/>
        <v>977</v>
      </c>
      <c r="AC193" s="70">
        <f t="shared" si="68"/>
        <v>978</v>
      </c>
      <c r="AD193" s="70">
        <f t="shared" si="69"/>
        <v>979</v>
      </c>
      <c r="AE193" s="62"/>
      <c r="AF193" s="62"/>
      <c r="AG193" s="62"/>
      <c r="AH193" s="62"/>
      <c r="AI193" s="63"/>
      <c r="AJ193" s="62"/>
    </row>
    <row r="194" spans="1:36" x14ac:dyDescent="0.4">
      <c r="A194" s="60"/>
      <c r="B194" s="69">
        <v>36</v>
      </c>
      <c r="C194" s="70">
        <f t="shared" si="2"/>
        <v>980</v>
      </c>
      <c r="D194" s="70">
        <f t="shared" si="43"/>
        <v>981</v>
      </c>
      <c r="E194" s="70">
        <f t="shared" si="44"/>
        <v>982</v>
      </c>
      <c r="F194" s="70">
        <f t="shared" si="45"/>
        <v>983</v>
      </c>
      <c r="G194" s="70">
        <f t="shared" si="46"/>
        <v>984</v>
      </c>
      <c r="H194" s="70">
        <f t="shared" si="47"/>
        <v>985</v>
      </c>
      <c r="I194" s="70">
        <f t="shared" si="48"/>
        <v>986</v>
      </c>
      <c r="J194" s="70">
        <f t="shared" si="49"/>
        <v>987</v>
      </c>
      <c r="K194" s="70">
        <f t="shared" si="50"/>
        <v>988</v>
      </c>
      <c r="L194" s="70">
        <f t="shared" si="51"/>
        <v>989</v>
      </c>
      <c r="M194" s="70">
        <f t="shared" si="52"/>
        <v>990</v>
      </c>
      <c r="N194" s="70">
        <f t="shared" si="53"/>
        <v>991</v>
      </c>
      <c r="O194" s="70">
        <f t="shared" si="54"/>
        <v>992</v>
      </c>
      <c r="P194" s="70">
        <f t="shared" si="55"/>
        <v>993</v>
      </c>
      <c r="Q194" s="70">
        <f t="shared" si="56"/>
        <v>994</v>
      </c>
      <c r="R194" s="70">
        <f t="shared" si="57"/>
        <v>995</v>
      </c>
      <c r="S194" s="70">
        <f t="shared" si="58"/>
        <v>996</v>
      </c>
      <c r="T194" s="70">
        <f t="shared" si="59"/>
        <v>997</v>
      </c>
      <c r="U194" s="70">
        <f t="shared" si="60"/>
        <v>998</v>
      </c>
      <c r="V194" s="70">
        <f t="shared" si="61"/>
        <v>999</v>
      </c>
      <c r="W194" s="70">
        <f t="shared" si="62"/>
        <v>1000</v>
      </c>
      <c r="X194" s="70">
        <f t="shared" si="63"/>
        <v>1001</v>
      </c>
      <c r="Y194" s="70">
        <f t="shared" si="64"/>
        <v>1002</v>
      </c>
      <c r="Z194" s="70">
        <f t="shared" si="65"/>
        <v>1003</v>
      </c>
      <c r="AA194" s="70">
        <f t="shared" si="66"/>
        <v>1004</v>
      </c>
      <c r="AB194" s="70">
        <f t="shared" si="67"/>
        <v>1005</v>
      </c>
      <c r="AC194" s="70">
        <f t="shared" si="68"/>
        <v>1006</v>
      </c>
      <c r="AD194" s="70">
        <f t="shared" si="69"/>
        <v>1007</v>
      </c>
      <c r="AE194" s="62"/>
      <c r="AF194" s="62"/>
      <c r="AG194" s="62"/>
      <c r="AH194" s="62"/>
      <c r="AI194" s="63"/>
      <c r="AJ194" s="62"/>
    </row>
    <row r="195" spans="1:36" x14ac:dyDescent="0.4">
      <c r="A195" s="60"/>
      <c r="B195" s="69">
        <v>37</v>
      </c>
      <c r="C195" s="70">
        <f t="shared" si="2"/>
        <v>1008</v>
      </c>
      <c r="D195" s="70">
        <f t="shared" si="43"/>
        <v>1009</v>
      </c>
      <c r="E195" s="70">
        <f t="shared" si="44"/>
        <v>1010</v>
      </c>
      <c r="F195" s="70">
        <f t="shared" si="45"/>
        <v>1011</v>
      </c>
      <c r="G195" s="70">
        <f t="shared" si="46"/>
        <v>1012</v>
      </c>
      <c r="H195" s="70">
        <f t="shared" si="47"/>
        <v>1013</v>
      </c>
      <c r="I195" s="70">
        <f t="shared" si="48"/>
        <v>1014</v>
      </c>
      <c r="J195" s="70">
        <f t="shared" si="49"/>
        <v>1015</v>
      </c>
      <c r="K195" s="70">
        <f t="shared" si="50"/>
        <v>1016</v>
      </c>
      <c r="L195" s="70">
        <f t="shared" si="51"/>
        <v>1017</v>
      </c>
      <c r="M195" s="70">
        <f t="shared" si="52"/>
        <v>1018</v>
      </c>
      <c r="N195" s="70">
        <f t="shared" si="53"/>
        <v>1019</v>
      </c>
      <c r="O195" s="70">
        <f t="shared" si="54"/>
        <v>1020</v>
      </c>
      <c r="P195" s="70">
        <f t="shared" si="55"/>
        <v>1021</v>
      </c>
      <c r="Q195" s="70">
        <f t="shared" si="56"/>
        <v>1022</v>
      </c>
      <c r="R195" s="70">
        <f t="shared" si="57"/>
        <v>1023</v>
      </c>
      <c r="S195" s="70">
        <f t="shared" si="58"/>
        <v>1024</v>
      </c>
      <c r="T195" s="70">
        <f t="shared" si="59"/>
        <v>1025</v>
      </c>
      <c r="U195" s="70">
        <f t="shared" si="60"/>
        <v>1026</v>
      </c>
      <c r="V195" s="70">
        <f t="shared" si="61"/>
        <v>1027</v>
      </c>
      <c r="W195" s="70">
        <f t="shared" si="62"/>
        <v>1028</v>
      </c>
      <c r="X195" s="70">
        <f t="shared" si="63"/>
        <v>1029</v>
      </c>
      <c r="Y195" s="70">
        <f t="shared" si="64"/>
        <v>1030</v>
      </c>
      <c r="Z195" s="70">
        <f t="shared" si="65"/>
        <v>1031</v>
      </c>
      <c r="AA195" s="70">
        <f t="shared" si="66"/>
        <v>1032</v>
      </c>
      <c r="AB195" s="70">
        <f t="shared" si="67"/>
        <v>1033</v>
      </c>
      <c r="AC195" s="70">
        <f t="shared" si="68"/>
        <v>1034</v>
      </c>
      <c r="AD195" s="70">
        <f t="shared" si="69"/>
        <v>1035</v>
      </c>
      <c r="AE195" s="62"/>
      <c r="AF195" s="62"/>
      <c r="AG195" s="62"/>
      <c r="AH195" s="62"/>
      <c r="AI195" s="63"/>
      <c r="AJ195" s="62"/>
    </row>
    <row r="196" spans="1:36" x14ac:dyDescent="0.4">
      <c r="A196" s="60"/>
      <c r="B196" s="69">
        <v>38</v>
      </c>
      <c r="C196" s="70">
        <f t="shared" si="2"/>
        <v>1036</v>
      </c>
      <c r="D196" s="70">
        <f t="shared" si="43"/>
        <v>1037</v>
      </c>
      <c r="E196" s="70">
        <f t="shared" si="44"/>
        <v>1038</v>
      </c>
      <c r="F196" s="70">
        <f t="shared" si="45"/>
        <v>1039</v>
      </c>
      <c r="G196" s="70">
        <f t="shared" si="46"/>
        <v>1040</v>
      </c>
      <c r="H196" s="70">
        <f t="shared" si="47"/>
        <v>1041</v>
      </c>
      <c r="I196" s="70">
        <f t="shared" si="48"/>
        <v>1042</v>
      </c>
      <c r="J196" s="70">
        <f t="shared" si="49"/>
        <v>1043</v>
      </c>
      <c r="K196" s="70">
        <f t="shared" si="50"/>
        <v>1044</v>
      </c>
      <c r="L196" s="70">
        <f t="shared" si="51"/>
        <v>1045</v>
      </c>
      <c r="M196" s="70">
        <f t="shared" si="52"/>
        <v>1046</v>
      </c>
      <c r="N196" s="70">
        <f t="shared" si="53"/>
        <v>1047</v>
      </c>
      <c r="O196" s="70">
        <f t="shared" si="54"/>
        <v>1048</v>
      </c>
      <c r="P196" s="70">
        <f t="shared" si="55"/>
        <v>1049</v>
      </c>
      <c r="Q196" s="70">
        <f t="shared" si="56"/>
        <v>1050</v>
      </c>
      <c r="R196" s="70">
        <f t="shared" si="57"/>
        <v>1051</v>
      </c>
      <c r="S196" s="70">
        <f t="shared" si="58"/>
        <v>1052</v>
      </c>
      <c r="T196" s="70">
        <f t="shared" si="59"/>
        <v>1053</v>
      </c>
      <c r="U196" s="70">
        <f t="shared" si="60"/>
        <v>1054</v>
      </c>
      <c r="V196" s="70">
        <f t="shared" si="61"/>
        <v>1055</v>
      </c>
      <c r="W196" s="70">
        <f t="shared" si="62"/>
        <v>1056</v>
      </c>
      <c r="X196" s="70">
        <f t="shared" si="63"/>
        <v>1057</v>
      </c>
      <c r="Y196" s="70">
        <f t="shared" si="64"/>
        <v>1058</v>
      </c>
      <c r="Z196" s="70">
        <f t="shared" si="65"/>
        <v>1059</v>
      </c>
      <c r="AA196" s="70">
        <f t="shared" si="66"/>
        <v>1060</v>
      </c>
      <c r="AB196" s="70">
        <f t="shared" si="67"/>
        <v>1061</v>
      </c>
      <c r="AC196" s="70">
        <f t="shared" si="68"/>
        <v>1062</v>
      </c>
      <c r="AD196" s="70">
        <f t="shared" si="69"/>
        <v>1063</v>
      </c>
      <c r="AE196" s="62"/>
      <c r="AF196" s="62"/>
      <c r="AG196" s="62"/>
      <c r="AH196" s="62"/>
      <c r="AI196" s="63"/>
      <c r="AJ196" s="62"/>
    </row>
    <row r="197" spans="1:36" x14ac:dyDescent="0.4">
      <c r="A197" s="60"/>
      <c r="B197" s="69">
        <v>39</v>
      </c>
      <c r="C197" s="70">
        <f t="shared" si="2"/>
        <v>1064</v>
      </c>
      <c r="D197" s="70">
        <f t="shared" si="43"/>
        <v>1065</v>
      </c>
      <c r="E197" s="70">
        <f t="shared" si="44"/>
        <v>1066</v>
      </c>
      <c r="F197" s="70">
        <f t="shared" si="45"/>
        <v>1067</v>
      </c>
      <c r="G197" s="70">
        <f t="shared" si="46"/>
        <v>1068</v>
      </c>
      <c r="H197" s="70">
        <f t="shared" si="47"/>
        <v>1069</v>
      </c>
      <c r="I197" s="70">
        <f t="shared" si="48"/>
        <v>1070</v>
      </c>
      <c r="J197" s="70">
        <f t="shared" si="49"/>
        <v>1071</v>
      </c>
      <c r="K197" s="70">
        <f t="shared" si="50"/>
        <v>1072</v>
      </c>
      <c r="L197" s="70">
        <f t="shared" si="51"/>
        <v>1073</v>
      </c>
      <c r="M197" s="70">
        <f t="shared" si="52"/>
        <v>1074</v>
      </c>
      <c r="N197" s="70">
        <f t="shared" si="53"/>
        <v>1075</v>
      </c>
      <c r="O197" s="70">
        <f t="shared" si="54"/>
        <v>1076</v>
      </c>
      <c r="P197" s="70">
        <f t="shared" si="55"/>
        <v>1077</v>
      </c>
      <c r="Q197" s="70">
        <f t="shared" si="56"/>
        <v>1078</v>
      </c>
      <c r="R197" s="70">
        <f t="shared" si="57"/>
        <v>1079</v>
      </c>
      <c r="S197" s="70">
        <f t="shared" si="58"/>
        <v>1080</v>
      </c>
      <c r="T197" s="70">
        <f t="shared" si="59"/>
        <v>1081</v>
      </c>
      <c r="U197" s="70">
        <f t="shared" si="60"/>
        <v>1082</v>
      </c>
      <c r="V197" s="70">
        <f t="shared" si="61"/>
        <v>1083</v>
      </c>
      <c r="W197" s="70">
        <f t="shared" si="62"/>
        <v>1084</v>
      </c>
      <c r="X197" s="70">
        <f t="shared" si="63"/>
        <v>1085</v>
      </c>
      <c r="Y197" s="70">
        <f t="shared" si="64"/>
        <v>1086</v>
      </c>
      <c r="Z197" s="70">
        <f t="shared" si="65"/>
        <v>1087</v>
      </c>
      <c r="AA197" s="70">
        <f t="shared" si="66"/>
        <v>1088</v>
      </c>
      <c r="AB197" s="70">
        <f t="shared" si="67"/>
        <v>1089</v>
      </c>
      <c r="AC197" s="70">
        <f t="shared" si="68"/>
        <v>1090</v>
      </c>
      <c r="AD197" s="70">
        <f t="shared" si="69"/>
        <v>1091</v>
      </c>
      <c r="AE197" s="62"/>
      <c r="AF197" s="62"/>
      <c r="AG197" s="62"/>
      <c r="AH197" s="62"/>
      <c r="AI197" s="63"/>
      <c r="AJ197" s="62"/>
    </row>
    <row r="198" spans="1:36" x14ac:dyDescent="0.4">
      <c r="A198" s="76"/>
      <c r="B198" s="77">
        <v>40</v>
      </c>
      <c r="C198" s="78">
        <f t="shared" si="2"/>
        <v>1092</v>
      </c>
      <c r="D198" s="78">
        <f t="shared" si="43"/>
        <v>1093</v>
      </c>
      <c r="E198" s="78">
        <f t="shared" si="44"/>
        <v>1094</v>
      </c>
      <c r="F198" s="78">
        <f t="shared" si="45"/>
        <v>1095</v>
      </c>
      <c r="G198" s="78">
        <f t="shared" si="46"/>
        <v>1096</v>
      </c>
      <c r="H198" s="78">
        <f t="shared" si="47"/>
        <v>1097</v>
      </c>
      <c r="I198" s="78">
        <f t="shared" si="48"/>
        <v>1098</v>
      </c>
      <c r="J198" s="78">
        <f t="shared" si="49"/>
        <v>1099</v>
      </c>
      <c r="K198" s="78">
        <f t="shared" si="50"/>
        <v>1100</v>
      </c>
      <c r="L198" s="78">
        <f t="shared" si="51"/>
        <v>1101</v>
      </c>
      <c r="M198" s="78">
        <f t="shared" si="52"/>
        <v>1102</v>
      </c>
      <c r="N198" s="78">
        <f t="shared" si="53"/>
        <v>1103</v>
      </c>
      <c r="O198" s="78">
        <f t="shared" si="54"/>
        <v>1104</v>
      </c>
      <c r="P198" s="78">
        <f t="shared" si="55"/>
        <v>1105</v>
      </c>
      <c r="Q198" s="78">
        <f t="shared" si="56"/>
        <v>1106</v>
      </c>
      <c r="R198" s="78">
        <f t="shared" si="57"/>
        <v>1107</v>
      </c>
      <c r="S198" s="78">
        <f t="shared" si="58"/>
        <v>1108</v>
      </c>
      <c r="T198" s="78">
        <f t="shared" si="59"/>
        <v>1109</v>
      </c>
      <c r="U198" s="78">
        <f t="shared" si="60"/>
        <v>1110</v>
      </c>
      <c r="V198" s="78">
        <f t="shared" si="61"/>
        <v>1111</v>
      </c>
      <c r="W198" s="78">
        <f t="shared" si="62"/>
        <v>1112</v>
      </c>
      <c r="X198" s="78">
        <f t="shared" si="63"/>
        <v>1113</v>
      </c>
      <c r="Y198" s="78">
        <f t="shared" si="64"/>
        <v>1114</v>
      </c>
      <c r="Z198" s="78">
        <f t="shared" si="65"/>
        <v>1115</v>
      </c>
      <c r="AA198" s="78">
        <f t="shared" si="66"/>
        <v>1116</v>
      </c>
      <c r="AB198" s="78">
        <f t="shared" si="67"/>
        <v>1117</v>
      </c>
      <c r="AC198" s="78">
        <f t="shared" si="68"/>
        <v>1118</v>
      </c>
      <c r="AD198" s="78">
        <f t="shared" si="69"/>
        <v>1119</v>
      </c>
      <c r="AE198" s="79"/>
      <c r="AF198" s="79"/>
      <c r="AG198" s="79"/>
      <c r="AH198" s="79"/>
      <c r="AI198" s="80"/>
      <c r="AJ198" s="62"/>
    </row>
    <row r="199" spans="1:36" x14ac:dyDescent="0.4"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</row>
    <row r="200" spans="1:36" x14ac:dyDescent="0.4"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</row>
    <row r="201" spans="1:36" x14ac:dyDescent="0.4"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</row>
    <row r="202" spans="1:36" x14ac:dyDescent="0.4"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</row>
    <row r="203" spans="1:36" x14ac:dyDescent="0.4">
      <c r="C203" s="70"/>
    </row>
    <row r="204" spans="1:36" x14ac:dyDescent="0.4">
      <c r="C204" s="70"/>
    </row>
    <row r="205" spans="1:36" x14ac:dyDescent="0.4">
      <c r="C205" s="70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AM11 C17:AD17">
    <cfRule type="containsText" dxfId="1714" priority="2714" operator="containsText" text="日">
      <formula>NOT(ISERROR(SEARCH("日",C11)))</formula>
    </cfRule>
    <cfRule type="containsText" dxfId="1713" priority="2715" operator="containsText" text="土">
      <formula>NOT(ISERROR(SEARCH("土",C11)))</formula>
    </cfRule>
  </conditionalFormatting>
  <conditionalFormatting sqref="C19:AD19">
    <cfRule type="containsText" dxfId="1712" priority="2706" operator="containsText" text="正月">
      <formula>NOT(ISERROR(SEARCH("正月",C19)))</formula>
    </cfRule>
    <cfRule type="containsText" dxfId="1711" priority="2713" operator="containsText" text="夏休">
      <formula>NOT(ISERROR(SEARCH("夏休",C19)))</formula>
    </cfRule>
  </conditionalFormatting>
  <conditionalFormatting sqref="C20:AD20">
    <cfRule type="containsText" dxfId="1710" priority="2703" operator="containsText" text="正月">
      <formula>NOT(ISERROR(SEARCH("正月",C20)))</formula>
    </cfRule>
    <cfRule type="containsText" dxfId="1709" priority="2704" operator="containsText" text="夏休">
      <formula>NOT(ISERROR(SEARCH("夏休",C20)))</formula>
    </cfRule>
  </conditionalFormatting>
  <conditionalFormatting sqref="C59:AD59">
    <cfRule type="containsText" dxfId="1708" priority="2601" operator="containsText" text="日">
      <formula>NOT(ISERROR(SEARCH("日",C59)))</formula>
    </cfRule>
    <cfRule type="containsText" dxfId="1707" priority="2602" operator="containsText" text="土">
      <formula>NOT(ISERROR(SEARCH("土",C59)))</formula>
    </cfRule>
  </conditionalFormatting>
  <conditionalFormatting sqref="C95:AD95">
    <cfRule type="containsText" dxfId="1706" priority="2566" operator="containsText" text="日">
      <formula>NOT(ISERROR(SEARCH("日",C95)))</formula>
    </cfRule>
    <cfRule type="containsText" dxfId="1705" priority="2567" operator="containsText" text="土">
      <formula>NOT(ISERROR(SEARCH("土",C95)))</formula>
    </cfRule>
  </conditionalFormatting>
  <conditionalFormatting sqref="C125:AD125">
    <cfRule type="containsText" dxfId="1704" priority="2546" operator="containsText" text="日">
      <formula>NOT(ISERROR(SEARCH("日",C125)))</formula>
    </cfRule>
    <cfRule type="containsText" dxfId="1703" priority="2547" operator="containsText" text="土">
      <formula>NOT(ISERROR(SEARCH("土",C125)))</formula>
    </cfRule>
  </conditionalFormatting>
  <conditionalFormatting sqref="C19:AD20">
    <cfRule type="containsText" dxfId="1702" priority="2079" operator="containsText" text="休">
      <formula>NOT(ISERROR(SEARCH("休",C19)))</formula>
    </cfRule>
  </conditionalFormatting>
  <conditionalFormatting sqref="C17">
    <cfRule type="expression" priority="1807">
      <formula>IF($C$18&lt;&gt;""+$D$17,)</formula>
    </cfRule>
  </conditionalFormatting>
  <conditionalFormatting sqref="C17:AD17">
    <cfRule type="expression" dxfId="1701" priority="1803">
      <formula>IF(COUNTIF(C18,"*日*"),TRUE,FALSE)</formula>
    </cfRule>
  </conditionalFormatting>
  <conditionalFormatting sqref="C23:AD23">
    <cfRule type="containsText" dxfId="1700" priority="1801" operator="containsText" text="日">
      <formula>NOT(ISERROR(SEARCH("日",C23)))</formula>
    </cfRule>
    <cfRule type="containsText" dxfId="1699" priority="1802" operator="containsText" text="土">
      <formula>NOT(ISERROR(SEARCH("土",C23)))</formula>
    </cfRule>
  </conditionalFormatting>
  <conditionalFormatting sqref="C23:AD23">
    <cfRule type="expression" priority="1800">
      <formula>IF($C$18&lt;&gt;""+$D$17,)</formula>
    </cfRule>
  </conditionalFormatting>
  <conditionalFormatting sqref="C23:AD23">
    <cfRule type="expression" dxfId="1698" priority="1799">
      <formula>IF(COUNTIF(C24,"*日*"),TRUE,FALSE)</formula>
    </cfRule>
  </conditionalFormatting>
  <conditionalFormatting sqref="C29:AD29">
    <cfRule type="containsText" dxfId="1697" priority="1797" operator="containsText" text="日">
      <formula>NOT(ISERROR(SEARCH("日",C29)))</formula>
    </cfRule>
    <cfRule type="containsText" dxfId="1696" priority="1798" operator="containsText" text="土">
      <formula>NOT(ISERROR(SEARCH("土",C29)))</formula>
    </cfRule>
  </conditionalFormatting>
  <conditionalFormatting sqref="C29:AD29">
    <cfRule type="expression" priority="1796">
      <formula>IF($C$18&lt;&gt;""+$D$17,)</formula>
    </cfRule>
  </conditionalFormatting>
  <conditionalFormatting sqref="C29:AD29">
    <cfRule type="expression" dxfId="1695" priority="1795">
      <formula>IF(COUNTIF(C30,"*日*"),TRUE,FALSE)</formula>
    </cfRule>
  </conditionalFormatting>
  <conditionalFormatting sqref="C35:AD35">
    <cfRule type="containsText" dxfId="1694" priority="1793" operator="containsText" text="日">
      <formula>NOT(ISERROR(SEARCH("日",C35)))</formula>
    </cfRule>
    <cfRule type="containsText" dxfId="1693" priority="1794" operator="containsText" text="土">
      <formula>NOT(ISERROR(SEARCH("土",C35)))</formula>
    </cfRule>
  </conditionalFormatting>
  <conditionalFormatting sqref="C35:AD35">
    <cfRule type="expression" priority="1792">
      <formula>IF($C$18&lt;&gt;""+$D$17,)</formula>
    </cfRule>
  </conditionalFormatting>
  <conditionalFormatting sqref="C35:AD35">
    <cfRule type="expression" dxfId="1692" priority="1791">
      <formula>IF(COUNTIF(C36,"*日*"),TRUE,FALSE)</formula>
    </cfRule>
  </conditionalFormatting>
  <conditionalFormatting sqref="C41:AD41">
    <cfRule type="containsText" dxfId="1691" priority="1789" operator="containsText" text="日">
      <formula>NOT(ISERROR(SEARCH("日",C41)))</formula>
    </cfRule>
    <cfRule type="containsText" dxfId="1690" priority="1790" operator="containsText" text="土">
      <formula>NOT(ISERROR(SEARCH("土",C41)))</formula>
    </cfRule>
  </conditionalFormatting>
  <conditionalFormatting sqref="C41:AD41">
    <cfRule type="expression" priority="1788">
      <formula>IF($C$18&lt;&gt;""+$D$17,)</formula>
    </cfRule>
  </conditionalFormatting>
  <conditionalFormatting sqref="C41:AD41">
    <cfRule type="expression" dxfId="1689" priority="1787">
      <formula>IF(COUNTIF(C42,"*日*"),TRUE,FALSE)</formula>
    </cfRule>
  </conditionalFormatting>
  <conditionalFormatting sqref="C47:AD47">
    <cfRule type="containsText" dxfId="1688" priority="1785" operator="containsText" text="日">
      <formula>NOT(ISERROR(SEARCH("日",C47)))</formula>
    </cfRule>
    <cfRule type="containsText" dxfId="1687" priority="1786" operator="containsText" text="土">
      <formula>NOT(ISERROR(SEARCH("土",C47)))</formula>
    </cfRule>
  </conditionalFormatting>
  <conditionalFormatting sqref="C47:AD47">
    <cfRule type="expression" priority="1784">
      <formula>IF($C$18&lt;&gt;""+$D$17,)</formula>
    </cfRule>
  </conditionalFormatting>
  <conditionalFormatting sqref="C47:AD47">
    <cfRule type="expression" dxfId="1686" priority="1783">
      <formula>IF(COUNTIF(C48,"*日*"),TRUE,FALSE)</formula>
    </cfRule>
  </conditionalFormatting>
  <conditionalFormatting sqref="C53:AD53">
    <cfRule type="containsText" dxfId="1685" priority="1781" operator="containsText" text="日">
      <formula>NOT(ISERROR(SEARCH("日",C53)))</formula>
    </cfRule>
    <cfRule type="containsText" dxfId="1684" priority="1782" operator="containsText" text="土">
      <formula>NOT(ISERROR(SEARCH("土",C53)))</formula>
    </cfRule>
  </conditionalFormatting>
  <conditionalFormatting sqref="C53:AD53">
    <cfRule type="expression" priority="1780">
      <formula>IF($C$18&lt;&gt;""+$D$17,)</formula>
    </cfRule>
  </conditionalFormatting>
  <conditionalFormatting sqref="C53:AD53">
    <cfRule type="expression" dxfId="1683" priority="1779">
      <formula>IF(COUNTIF(C54,"*日*"),TRUE,FALSE)</formula>
    </cfRule>
  </conditionalFormatting>
  <conditionalFormatting sqref="C59:AD59">
    <cfRule type="expression" dxfId="1682" priority="1778">
      <formula>IF(COUNTIF(C60,"*日*"),TRUE,FALSE)</formula>
    </cfRule>
  </conditionalFormatting>
  <conditionalFormatting sqref="C65:AD65">
    <cfRule type="containsText" dxfId="1681" priority="1776" operator="containsText" text="日">
      <formula>NOT(ISERROR(SEARCH("日",C65)))</formula>
    </cfRule>
    <cfRule type="containsText" dxfId="1680" priority="1777" operator="containsText" text="土">
      <formula>NOT(ISERROR(SEARCH("土",C65)))</formula>
    </cfRule>
  </conditionalFormatting>
  <conditionalFormatting sqref="C65:AD65">
    <cfRule type="expression" dxfId="1679" priority="1775">
      <formula>IF(COUNTIF(C66,"*日*"),TRUE,FALSE)</formula>
    </cfRule>
  </conditionalFormatting>
  <conditionalFormatting sqref="C71:AD71">
    <cfRule type="containsText" dxfId="1678" priority="1773" operator="containsText" text="日">
      <formula>NOT(ISERROR(SEARCH("日",C71)))</formula>
    </cfRule>
    <cfRule type="containsText" dxfId="1677" priority="1774" operator="containsText" text="土">
      <formula>NOT(ISERROR(SEARCH("土",C71)))</formula>
    </cfRule>
  </conditionalFormatting>
  <conditionalFormatting sqref="C71:AD71">
    <cfRule type="expression" dxfId="1676" priority="1772">
      <formula>IF(COUNTIF(C72,"*日*"),TRUE,FALSE)</formula>
    </cfRule>
  </conditionalFormatting>
  <conditionalFormatting sqref="C77:AD77">
    <cfRule type="containsText" dxfId="1675" priority="1770" operator="containsText" text="日">
      <formula>NOT(ISERROR(SEARCH("日",C77)))</formula>
    </cfRule>
    <cfRule type="containsText" dxfId="1674" priority="1771" operator="containsText" text="土">
      <formula>NOT(ISERROR(SEARCH("土",C77)))</formula>
    </cfRule>
  </conditionalFormatting>
  <conditionalFormatting sqref="C77:AD77">
    <cfRule type="expression" dxfId="1673" priority="1769">
      <formula>IF(COUNTIF(C78,"*日*"),TRUE,FALSE)</formula>
    </cfRule>
  </conditionalFormatting>
  <conditionalFormatting sqref="C83:AD83">
    <cfRule type="containsText" dxfId="1672" priority="1767" operator="containsText" text="日">
      <formula>NOT(ISERROR(SEARCH("日",C83)))</formula>
    </cfRule>
    <cfRule type="containsText" dxfId="1671" priority="1768" operator="containsText" text="土">
      <formula>NOT(ISERROR(SEARCH("土",C83)))</formula>
    </cfRule>
  </conditionalFormatting>
  <conditionalFormatting sqref="C83:AD83">
    <cfRule type="expression" dxfId="1670" priority="1766">
      <formula>IF(COUNTIF(C84,"*日*"),TRUE,FALSE)</formula>
    </cfRule>
  </conditionalFormatting>
  <conditionalFormatting sqref="C89:AD89">
    <cfRule type="containsText" dxfId="1669" priority="1764" operator="containsText" text="日">
      <formula>NOT(ISERROR(SEARCH("日",C89)))</formula>
    </cfRule>
    <cfRule type="containsText" dxfId="1668" priority="1765" operator="containsText" text="土">
      <formula>NOT(ISERROR(SEARCH("土",C89)))</formula>
    </cfRule>
  </conditionalFormatting>
  <conditionalFormatting sqref="C89:AD89">
    <cfRule type="expression" dxfId="1667" priority="1763">
      <formula>IF(COUNTIF(C90,"*日*"),TRUE,FALSE)</formula>
    </cfRule>
  </conditionalFormatting>
  <conditionalFormatting sqref="C95:AD95">
    <cfRule type="expression" dxfId="1666" priority="1762">
      <formula>IF(COUNTIF(C96,"*日*"),TRUE,FALSE)</formula>
    </cfRule>
  </conditionalFormatting>
  <conditionalFormatting sqref="C101:AD101">
    <cfRule type="containsText" dxfId="1665" priority="1760" operator="containsText" text="日">
      <formula>NOT(ISERROR(SEARCH("日",C101)))</formula>
    </cfRule>
    <cfRule type="containsText" dxfId="1664" priority="1761" operator="containsText" text="土">
      <formula>NOT(ISERROR(SEARCH("土",C101)))</formula>
    </cfRule>
  </conditionalFormatting>
  <conditionalFormatting sqref="C101:AD101">
    <cfRule type="expression" dxfId="1663" priority="1759">
      <formula>IF(COUNTIF(C102,"*日*"),TRUE,FALSE)</formula>
    </cfRule>
  </conditionalFormatting>
  <conditionalFormatting sqref="C107:AD107">
    <cfRule type="containsText" dxfId="1662" priority="1757" operator="containsText" text="日">
      <formula>NOT(ISERROR(SEARCH("日",C107)))</formula>
    </cfRule>
    <cfRule type="containsText" dxfId="1661" priority="1758" operator="containsText" text="土">
      <formula>NOT(ISERROR(SEARCH("土",C107)))</formula>
    </cfRule>
  </conditionalFormatting>
  <conditionalFormatting sqref="C107:AD107">
    <cfRule type="expression" dxfId="1660" priority="1756">
      <formula>IF(COUNTIF(C108,"*日*"),TRUE,FALSE)</formula>
    </cfRule>
  </conditionalFormatting>
  <conditionalFormatting sqref="C113:AD113">
    <cfRule type="containsText" dxfId="1659" priority="1754" operator="containsText" text="日">
      <formula>NOT(ISERROR(SEARCH("日",C113)))</formula>
    </cfRule>
    <cfRule type="containsText" dxfId="1658" priority="1755" operator="containsText" text="土">
      <formula>NOT(ISERROR(SEARCH("土",C113)))</formula>
    </cfRule>
  </conditionalFormatting>
  <conditionalFormatting sqref="C113:AD113">
    <cfRule type="expression" dxfId="1657" priority="1753">
      <formula>IF(COUNTIF(C114,"*日*"),TRUE,FALSE)</formula>
    </cfRule>
  </conditionalFormatting>
  <conditionalFormatting sqref="C119:AD119">
    <cfRule type="containsText" dxfId="1656" priority="1751" operator="containsText" text="日">
      <formula>NOT(ISERROR(SEARCH("日",C119)))</formula>
    </cfRule>
    <cfRule type="containsText" dxfId="1655" priority="1752" operator="containsText" text="土">
      <formula>NOT(ISERROR(SEARCH("土",C119)))</formula>
    </cfRule>
  </conditionalFormatting>
  <conditionalFormatting sqref="C119:AD119">
    <cfRule type="expression" dxfId="1654" priority="1750">
      <formula>IF(COUNTIF(C120,"*日*"),TRUE,FALSE)</formula>
    </cfRule>
  </conditionalFormatting>
  <conditionalFormatting sqref="C125:AD125">
    <cfRule type="expression" dxfId="1653" priority="1749">
      <formula>IF(COUNTIF(C126,"*日*"),TRUE,FALSE)</formula>
    </cfRule>
  </conditionalFormatting>
  <conditionalFormatting sqref="C131:AD131">
    <cfRule type="containsText" dxfId="1652" priority="1747" operator="containsText" text="日">
      <formula>NOT(ISERROR(SEARCH("日",C131)))</formula>
    </cfRule>
    <cfRule type="containsText" dxfId="1651" priority="1748" operator="containsText" text="土">
      <formula>NOT(ISERROR(SEARCH("土",C131)))</formula>
    </cfRule>
  </conditionalFormatting>
  <conditionalFormatting sqref="C131:AD131">
    <cfRule type="expression" dxfId="1650" priority="1746">
      <formula>IF(COUNTIF(C132,"*日*"),TRUE,FALSE)</formula>
    </cfRule>
  </conditionalFormatting>
  <conditionalFormatting sqref="C25:AD25">
    <cfRule type="containsText" dxfId="1649" priority="300" operator="containsText" text="正月">
      <formula>NOT(ISERROR(SEARCH("正月",C25)))</formula>
    </cfRule>
    <cfRule type="containsText" dxfId="1648" priority="307" operator="containsText" text="夏休">
      <formula>NOT(ISERROR(SEARCH("夏休",C25)))</formula>
    </cfRule>
  </conditionalFormatting>
  <conditionalFormatting sqref="C26:AD26">
    <cfRule type="containsText" dxfId="1647" priority="297" operator="containsText" text="正月">
      <formula>NOT(ISERROR(SEARCH("正月",C26)))</formula>
    </cfRule>
    <cfRule type="containsText" dxfId="1646" priority="298" operator="containsText" text="夏休">
      <formula>NOT(ISERROR(SEARCH("夏休",C26)))</formula>
    </cfRule>
  </conditionalFormatting>
  <conditionalFormatting sqref="C25:AD26">
    <cfRule type="containsText" dxfId="1645" priority="295" operator="containsText" text="休日">
      <formula>NOT(ISERROR(SEARCH("休日",C25)))</formula>
    </cfRule>
  </conditionalFormatting>
  <conditionalFormatting sqref="C31:AD31">
    <cfRule type="containsText" dxfId="1644" priority="286" operator="containsText" text="正月">
      <formula>NOT(ISERROR(SEARCH("正月",C31)))</formula>
    </cfRule>
    <cfRule type="containsText" dxfId="1643" priority="293" operator="containsText" text="夏休">
      <formula>NOT(ISERROR(SEARCH("夏休",C31)))</formula>
    </cfRule>
  </conditionalFormatting>
  <conditionalFormatting sqref="C32:AD32">
    <cfRule type="containsText" dxfId="1642" priority="283" operator="containsText" text="正月">
      <formula>NOT(ISERROR(SEARCH("正月",C32)))</formula>
    </cfRule>
    <cfRule type="containsText" dxfId="1641" priority="284" operator="containsText" text="夏休">
      <formula>NOT(ISERROR(SEARCH("夏休",C32)))</formula>
    </cfRule>
  </conditionalFormatting>
  <conditionalFormatting sqref="C31:AD32">
    <cfRule type="containsText" dxfId="1640" priority="281" operator="containsText" text="休日">
      <formula>NOT(ISERROR(SEARCH("休日",C31)))</formula>
    </cfRule>
  </conditionalFormatting>
  <conditionalFormatting sqref="C37:AD37">
    <cfRule type="containsText" dxfId="1639" priority="272" operator="containsText" text="正月">
      <formula>NOT(ISERROR(SEARCH("正月",C37)))</formula>
    </cfRule>
    <cfRule type="containsText" dxfId="1638" priority="279" operator="containsText" text="夏休">
      <formula>NOT(ISERROR(SEARCH("夏休",C37)))</formula>
    </cfRule>
  </conditionalFormatting>
  <conditionalFormatting sqref="C38:AD38">
    <cfRule type="containsText" dxfId="1637" priority="269" operator="containsText" text="正月">
      <formula>NOT(ISERROR(SEARCH("正月",C38)))</formula>
    </cfRule>
    <cfRule type="containsText" dxfId="1636" priority="270" operator="containsText" text="夏休">
      <formula>NOT(ISERROR(SEARCH("夏休",C38)))</formula>
    </cfRule>
  </conditionalFormatting>
  <conditionalFormatting sqref="C37:AD38">
    <cfRule type="containsText" dxfId="1635" priority="267" operator="containsText" text="休日">
      <formula>NOT(ISERROR(SEARCH("休日",C37)))</formula>
    </cfRule>
  </conditionalFormatting>
  <conditionalFormatting sqref="C43:AD43">
    <cfRule type="containsText" dxfId="1634" priority="258" operator="containsText" text="正月">
      <formula>NOT(ISERROR(SEARCH("正月",C43)))</formula>
    </cfRule>
    <cfRule type="containsText" dxfId="1633" priority="265" operator="containsText" text="夏休">
      <formula>NOT(ISERROR(SEARCH("夏休",C43)))</formula>
    </cfRule>
  </conditionalFormatting>
  <conditionalFormatting sqref="C44:AD44">
    <cfRule type="containsText" dxfId="1632" priority="255" operator="containsText" text="正月">
      <formula>NOT(ISERROR(SEARCH("正月",C44)))</formula>
    </cfRule>
    <cfRule type="containsText" dxfId="1631" priority="256" operator="containsText" text="夏休">
      <formula>NOT(ISERROR(SEARCH("夏休",C44)))</formula>
    </cfRule>
  </conditionalFormatting>
  <conditionalFormatting sqref="C43:AD44">
    <cfRule type="containsText" dxfId="1630" priority="253" operator="containsText" text="休日">
      <formula>NOT(ISERROR(SEARCH("休日",C43)))</formula>
    </cfRule>
  </conditionalFormatting>
  <conditionalFormatting sqref="C49:AD49">
    <cfRule type="containsText" dxfId="1629" priority="244" operator="containsText" text="正月">
      <formula>NOT(ISERROR(SEARCH("正月",C49)))</formula>
    </cfRule>
    <cfRule type="containsText" dxfId="1628" priority="251" operator="containsText" text="夏休">
      <formula>NOT(ISERROR(SEARCH("夏休",C49)))</formula>
    </cfRule>
  </conditionalFormatting>
  <conditionalFormatting sqref="C50:AD50">
    <cfRule type="containsText" dxfId="1627" priority="241" operator="containsText" text="正月">
      <formula>NOT(ISERROR(SEARCH("正月",C50)))</formula>
    </cfRule>
    <cfRule type="containsText" dxfId="1626" priority="242" operator="containsText" text="夏休">
      <formula>NOT(ISERROR(SEARCH("夏休",C50)))</formula>
    </cfRule>
  </conditionalFormatting>
  <conditionalFormatting sqref="C49:AD50">
    <cfRule type="containsText" dxfId="1625" priority="239" operator="containsText" text="休日">
      <formula>NOT(ISERROR(SEARCH("休日",C49)))</formula>
    </cfRule>
  </conditionalFormatting>
  <conditionalFormatting sqref="C55:AD55">
    <cfRule type="containsText" dxfId="1624" priority="230" operator="containsText" text="正月">
      <formula>NOT(ISERROR(SEARCH("正月",C55)))</formula>
    </cfRule>
    <cfRule type="containsText" dxfId="1623" priority="237" operator="containsText" text="夏休">
      <formula>NOT(ISERROR(SEARCH("夏休",C55)))</formula>
    </cfRule>
  </conditionalFormatting>
  <conditionalFormatting sqref="C56:AD56">
    <cfRule type="containsText" dxfId="1622" priority="227" operator="containsText" text="正月">
      <formula>NOT(ISERROR(SEARCH("正月",C56)))</formula>
    </cfRule>
    <cfRule type="containsText" dxfId="1621" priority="228" operator="containsText" text="夏休">
      <formula>NOT(ISERROR(SEARCH("夏休",C56)))</formula>
    </cfRule>
  </conditionalFormatting>
  <conditionalFormatting sqref="C55:AD56">
    <cfRule type="containsText" dxfId="1620" priority="225" operator="containsText" text="休日">
      <formula>NOT(ISERROR(SEARCH("休日",C55)))</formula>
    </cfRule>
  </conditionalFormatting>
  <conditionalFormatting sqref="C61:AD61">
    <cfRule type="containsText" dxfId="1619" priority="216" operator="containsText" text="正月">
      <formula>NOT(ISERROR(SEARCH("正月",C61)))</formula>
    </cfRule>
    <cfRule type="containsText" dxfId="1618" priority="223" operator="containsText" text="夏休">
      <formula>NOT(ISERROR(SEARCH("夏休",C61)))</formula>
    </cfRule>
  </conditionalFormatting>
  <conditionalFormatting sqref="C62:AD62">
    <cfRule type="containsText" dxfId="1617" priority="213" operator="containsText" text="正月">
      <formula>NOT(ISERROR(SEARCH("正月",C62)))</formula>
    </cfRule>
    <cfRule type="containsText" dxfId="1616" priority="214" operator="containsText" text="夏休">
      <formula>NOT(ISERROR(SEARCH("夏休",C62)))</formula>
    </cfRule>
  </conditionalFormatting>
  <conditionalFormatting sqref="C61:AD62">
    <cfRule type="containsText" dxfId="1615" priority="211" operator="containsText" text="休日">
      <formula>NOT(ISERROR(SEARCH("休日",C61)))</formula>
    </cfRule>
  </conditionalFormatting>
  <conditionalFormatting sqref="C67:AD67">
    <cfRule type="containsText" dxfId="1614" priority="202" operator="containsText" text="正月">
      <formula>NOT(ISERROR(SEARCH("正月",C67)))</formula>
    </cfRule>
    <cfRule type="containsText" dxfId="1613" priority="209" operator="containsText" text="夏休">
      <formula>NOT(ISERROR(SEARCH("夏休",C67)))</formula>
    </cfRule>
  </conditionalFormatting>
  <conditionalFormatting sqref="C68:AD68">
    <cfRule type="containsText" dxfId="1612" priority="199" operator="containsText" text="正月">
      <formula>NOT(ISERROR(SEARCH("正月",C68)))</formula>
    </cfRule>
    <cfRule type="containsText" dxfId="1611" priority="200" operator="containsText" text="夏休">
      <formula>NOT(ISERROR(SEARCH("夏休",C68)))</formula>
    </cfRule>
  </conditionalFormatting>
  <conditionalFormatting sqref="C67:AD68">
    <cfRule type="containsText" dxfId="1610" priority="197" operator="containsText" text="休日">
      <formula>NOT(ISERROR(SEARCH("休日",C67)))</formula>
    </cfRule>
  </conditionalFormatting>
  <conditionalFormatting sqref="C73:AD73">
    <cfRule type="containsText" dxfId="1609" priority="188" operator="containsText" text="正月">
      <formula>NOT(ISERROR(SEARCH("正月",C73)))</formula>
    </cfRule>
    <cfRule type="containsText" dxfId="1608" priority="195" operator="containsText" text="夏休">
      <formula>NOT(ISERROR(SEARCH("夏休",C73)))</formula>
    </cfRule>
  </conditionalFormatting>
  <conditionalFormatting sqref="C74:AD74">
    <cfRule type="containsText" dxfId="1607" priority="185" operator="containsText" text="正月">
      <formula>NOT(ISERROR(SEARCH("正月",C74)))</formula>
    </cfRule>
    <cfRule type="containsText" dxfId="1606" priority="186" operator="containsText" text="夏休">
      <formula>NOT(ISERROR(SEARCH("夏休",C74)))</formula>
    </cfRule>
  </conditionalFormatting>
  <conditionalFormatting sqref="C73:AD74">
    <cfRule type="containsText" dxfId="1605" priority="183" operator="containsText" text="休日">
      <formula>NOT(ISERROR(SEARCH("休日",C73)))</formula>
    </cfRule>
  </conditionalFormatting>
  <conditionalFormatting sqref="C79:AD79">
    <cfRule type="containsText" dxfId="1604" priority="174" operator="containsText" text="正月">
      <formula>NOT(ISERROR(SEARCH("正月",C79)))</formula>
    </cfRule>
    <cfRule type="containsText" dxfId="1603" priority="181" operator="containsText" text="夏休">
      <formula>NOT(ISERROR(SEARCH("夏休",C79)))</formula>
    </cfRule>
  </conditionalFormatting>
  <conditionalFormatting sqref="C80:AD80">
    <cfRule type="containsText" dxfId="1602" priority="171" operator="containsText" text="正月">
      <formula>NOT(ISERROR(SEARCH("正月",C80)))</formula>
    </cfRule>
    <cfRule type="containsText" dxfId="1601" priority="172" operator="containsText" text="夏休">
      <formula>NOT(ISERROR(SEARCH("夏休",C80)))</formula>
    </cfRule>
  </conditionalFormatting>
  <conditionalFormatting sqref="C79:AD80">
    <cfRule type="containsText" dxfId="1600" priority="169" operator="containsText" text="休日">
      <formula>NOT(ISERROR(SEARCH("休日",C79)))</formula>
    </cfRule>
  </conditionalFormatting>
  <conditionalFormatting sqref="C85:AD85">
    <cfRule type="containsText" dxfId="1599" priority="160" operator="containsText" text="正月">
      <formula>NOT(ISERROR(SEARCH("正月",C85)))</formula>
    </cfRule>
    <cfRule type="containsText" dxfId="1598" priority="167" operator="containsText" text="夏休">
      <formula>NOT(ISERROR(SEARCH("夏休",C85)))</formula>
    </cfRule>
  </conditionalFormatting>
  <conditionalFormatting sqref="C86:AD86">
    <cfRule type="containsText" dxfId="1597" priority="157" operator="containsText" text="正月">
      <formula>NOT(ISERROR(SEARCH("正月",C86)))</formula>
    </cfRule>
    <cfRule type="containsText" dxfId="1596" priority="158" operator="containsText" text="夏休">
      <formula>NOT(ISERROR(SEARCH("夏休",C86)))</formula>
    </cfRule>
  </conditionalFormatting>
  <conditionalFormatting sqref="C85:AD86">
    <cfRule type="containsText" dxfId="1595" priority="155" operator="containsText" text="休日">
      <formula>NOT(ISERROR(SEARCH("休日",C85)))</formula>
    </cfRule>
  </conditionalFormatting>
  <conditionalFormatting sqref="C91:AD91">
    <cfRule type="containsText" dxfId="1594" priority="146" operator="containsText" text="正月">
      <formula>NOT(ISERROR(SEARCH("正月",C91)))</formula>
    </cfRule>
    <cfRule type="containsText" dxfId="1593" priority="153" operator="containsText" text="夏休">
      <formula>NOT(ISERROR(SEARCH("夏休",C91)))</formula>
    </cfRule>
  </conditionalFormatting>
  <conditionalFormatting sqref="C92:AD92">
    <cfRule type="containsText" dxfId="1592" priority="143" operator="containsText" text="正月">
      <formula>NOT(ISERROR(SEARCH("正月",C92)))</formula>
    </cfRule>
    <cfRule type="containsText" dxfId="1591" priority="144" operator="containsText" text="夏休">
      <formula>NOT(ISERROR(SEARCH("夏休",C92)))</formula>
    </cfRule>
  </conditionalFormatting>
  <conditionalFormatting sqref="C91:AD92">
    <cfRule type="containsText" dxfId="1590" priority="141" operator="containsText" text="休日">
      <formula>NOT(ISERROR(SEARCH("休日",C91)))</formula>
    </cfRule>
  </conditionalFormatting>
  <conditionalFormatting sqref="C97:AD97">
    <cfRule type="containsText" dxfId="1589" priority="132" operator="containsText" text="正月">
      <formula>NOT(ISERROR(SEARCH("正月",C97)))</formula>
    </cfRule>
    <cfRule type="containsText" dxfId="1588" priority="139" operator="containsText" text="夏休">
      <formula>NOT(ISERROR(SEARCH("夏休",C97)))</formula>
    </cfRule>
  </conditionalFormatting>
  <conditionalFormatting sqref="C98:AD98">
    <cfRule type="containsText" dxfId="1587" priority="129" operator="containsText" text="正月">
      <formula>NOT(ISERROR(SEARCH("正月",C98)))</formula>
    </cfRule>
    <cfRule type="containsText" dxfId="1586" priority="130" operator="containsText" text="夏休">
      <formula>NOT(ISERROR(SEARCH("夏休",C98)))</formula>
    </cfRule>
  </conditionalFormatting>
  <conditionalFormatting sqref="C97:AD98">
    <cfRule type="containsText" dxfId="1585" priority="127" operator="containsText" text="休日">
      <formula>NOT(ISERROR(SEARCH("休日",C97)))</formula>
    </cfRule>
  </conditionalFormatting>
  <conditionalFormatting sqref="C103:AD103">
    <cfRule type="containsText" dxfId="1584" priority="118" operator="containsText" text="正月">
      <formula>NOT(ISERROR(SEARCH("正月",C103)))</formula>
    </cfRule>
    <cfRule type="containsText" dxfId="1583" priority="125" operator="containsText" text="夏休">
      <formula>NOT(ISERROR(SEARCH("夏休",C103)))</formula>
    </cfRule>
  </conditionalFormatting>
  <conditionalFormatting sqref="C104:AD104">
    <cfRule type="containsText" dxfId="1582" priority="115" operator="containsText" text="正月">
      <formula>NOT(ISERROR(SEARCH("正月",C104)))</formula>
    </cfRule>
    <cfRule type="containsText" dxfId="1581" priority="116" operator="containsText" text="夏休">
      <formula>NOT(ISERROR(SEARCH("夏休",C104)))</formula>
    </cfRule>
  </conditionalFormatting>
  <conditionalFormatting sqref="C103:AD104">
    <cfRule type="containsText" dxfId="1580" priority="113" operator="containsText" text="休日">
      <formula>NOT(ISERROR(SEARCH("休日",C103)))</formula>
    </cfRule>
  </conditionalFormatting>
  <conditionalFormatting sqref="C109:AD109">
    <cfRule type="containsText" dxfId="1579" priority="104" operator="containsText" text="正月">
      <formula>NOT(ISERROR(SEARCH("正月",C109)))</formula>
    </cfRule>
    <cfRule type="containsText" dxfId="1578" priority="111" operator="containsText" text="夏休">
      <formula>NOT(ISERROR(SEARCH("夏休",C109)))</formula>
    </cfRule>
  </conditionalFormatting>
  <conditionalFormatting sqref="C110:AD110">
    <cfRule type="containsText" dxfId="1577" priority="101" operator="containsText" text="正月">
      <formula>NOT(ISERROR(SEARCH("正月",C110)))</formula>
    </cfRule>
    <cfRule type="containsText" dxfId="1576" priority="102" operator="containsText" text="夏休">
      <formula>NOT(ISERROR(SEARCH("夏休",C110)))</formula>
    </cfRule>
  </conditionalFormatting>
  <conditionalFormatting sqref="C109:AD110">
    <cfRule type="containsText" dxfId="1575" priority="99" operator="containsText" text="休日">
      <formula>NOT(ISERROR(SEARCH("休日",C109)))</formula>
    </cfRule>
  </conditionalFormatting>
  <conditionalFormatting sqref="C115:AD115">
    <cfRule type="containsText" dxfId="1574" priority="90" operator="containsText" text="正月">
      <formula>NOT(ISERROR(SEARCH("正月",C115)))</formula>
    </cfRule>
    <cfRule type="containsText" dxfId="1573" priority="97" operator="containsText" text="夏休">
      <formula>NOT(ISERROR(SEARCH("夏休",C115)))</formula>
    </cfRule>
  </conditionalFormatting>
  <conditionalFormatting sqref="C116:AD116">
    <cfRule type="containsText" dxfId="1572" priority="87" operator="containsText" text="正月">
      <formula>NOT(ISERROR(SEARCH("正月",C116)))</formula>
    </cfRule>
    <cfRule type="containsText" dxfId="1571" priority="88" operator="containsText" text="夏休">
      <formula>NOT(ISERROR(SEARCH("夏休",C116)))</formula>
    </cfRule>
  </conditionalFormatting>
  <conditionalFormatting sqref="C115:AD116">
    <cfRule type="containsText" dxfId="1570" priority="85" operator="containsText" text="休日">
      <formula>NOT(ISERROR(SEARCH("休日",C115)))</formula>
    </cfRule>
  </conditionalFormatting>
  <conditionalFormatting sqref="C121:AD121">
    <cfRule type="containsText" dxfId="1569" priority="76" operator="containsText" text="正月">
      <formula>NOT(ISERROR(SEARCH("正月",C121)))</formula>
    </cfRule>
    <cfRule type="containsText" dxfId="1568" priority="83" operator="containsText" text="夏休">
      <formula>NOT(ISERROR(SEARCH("夏休",C121)))</formula>
    </cfRule>
  </conditionalFormatting>
  <conditionalFormatting sqref="C122:AD122">
    <cfRule type="containsText" dxfId="1567" priority="73" operator="containsText" text="正月">
      <formula>NOT(ISERROR(SEARCH("正月",C122)))</formula>
    </cfRule>
    <cfRule type="containsText" dxfId="1566" priority="74" operator="containsText" text="夏休">
      <formula>NOT(ISERROR(SEARCH("夏休",C122)))</formula>
    </cfRule>
  </conditionalFormatting>
  <conditionalFormatting sqref="C127:AD127">
    <cfRule type="containsText" dxfId="1565" priority="62" operator="containsText" text="正月">
      <formula>NOT(ISERROR(SEARCH("正月",C127)))</formula>
    </cfRule>
    <cfRule type="containsText" dxfId="1564" priority="69" operator="containsText" text="夏休">
      <formula>NOT(ISERROR(SEARCH("夏休",C127)))</formula>
    </cfRule>
  </conditionalFormatting>
  <conditionalFormatting sqref="C128:AD128">
    <cfRule type="containsText" dxfId="1563" priority="59" operator="containsText" text="正月">
      <formula>NOT(ISERROR(SEARCH("正月",C128)))</formula>
    </cfRule>
    <cfRule type="containsText" dxfId="1562" priority="60" operator="containsText" text="夏休">
      <formula>NOT(ISERROR(SEARCH("夏休",C128)))</formula>
    </cfRule>
  </conditionalFormatting>
  <conditionalFormatting sqref="C127:AD128">
    <cfRule type="containsText" dxfId="1561" priority="57" operator="containsText" text="休日">
      <formula>NOT(ISERROR(SEARCH("休日",C127)))</formula>
    </cfRule>
  </conditionalFormatting>
  <conditionalFormatting sqref="C133:AD133">
    <cfRule type="containsText" dxfId="1560" priority="48" operator="containsText" text="正月">
      <formula>NOT(ISERROR(SEARCH("正月",C133)))</formula>
    </cfRule>
    <cfRule type="containsText" dxfId="1559" priority="55" operator="containsText" text="夏休">
      <formula>NOT(ISERROR(SEARCH("夏休",C133)))</formula>
    </cfRule>
  </conditionalFormatting>
  <conditionalFormatting sqref="C134:AD134">
    <cfRule type="containsText" dxfId="1558" priority="45" operator="containsText" text="正月">
      <formula>NOT(ISERROR(SEARCH("正月",C134)))</formula>
    </cfRule>
    <cfRule type="containsText" dxfId="1557" priority="46" operator="containsText" text="夏休">
      <formula>NOT(ISERROR(SEARCH("夏休",C134)))</formula>
    </cfRule>
  </conditionalFormatting>
  <conditionalFormatting sqref="C133:AD134">
    <cfRule type="containsText" dxfId="1556" priority="43" operator="containsText" text="休日">
      <formula>NOT(ISERROR(SEARCH("休日",C133)))</formula>
    </cfRule>
  </conditionalFormatting>
  <conditionalFormatting sqref="AJ19:AJ20">
    <cfRule type="containsText" dxfId="1555" priority="40" operator="containsText" text="未達成">
      <formula>NOT(ISERROR(SEARCH("未達成",AJ19)))</formula>
    </cfRule>
  </conditionalFormatting>
  <conditionalFormatting sqref="AG19:AG20">
    <cfRule type="containsText" dxfId="1554" priority="39" operator="containsText" text="休暇不足">
      <formula>NOT(ISERROR(SEARCH("休暇不足",AG19)))</formula>
    </cfRule>
  </conditionalFormatting>
  <conditionalFormatting sqref="AJ25:AJ26">
    <cfRule type="containsText" dxfId="1553" priority="38" operator="containsText" text="未達成">
      <formula>NOT(ISERROR(SEARCH("未達成",AJ25)))</formula>
    </cfRule>
  </conditionalFormatting>
  <conditionalFormatting sqref="AG25:AG26">
    <cfRule type="containsText" dxfId="1552" priority="37" operator="containsText" text="休暇不足">
      <formula>NOT(ISERROR(SEARCH("休暇不足",AG25)))</formula>
    </cfRule>
  </conditionalFormatting>
  <conditionalFormatting sqref="AJ31:AJ32">
    <cfRule type="containsText" dxfId="1551" priority="36" operator="containsText" text="未達成">
      <formula>NOT(ISERROR(SEARCH("未達成",AJ31)))</formula>
    </cfRule>
  </conditionalFormatting>
  <conditionalFormatting sqref="AG31:AG32">
    <cfRule type="containsText" dxfId="1550" priority="35" operator="containsText" text="休暇不足">
      <formula>NOT(ISERROR(SEARCH("休暇不足",AG31)))</formula>
    </cfRule>
  </conditionalFormatting>
  <conditionalFormatting sqref="AJ37:AJ38">
    <cfRule type="containsText" dxfId="1549" priority="34" operator="containsText" text="未達成">
      <formula>NOT(ISERROR(SEARCH("未達成",AJ37)))</formula>
    </cfRule>
  </conditionalFormatting>
  <conditionalFormatting sqref="AG37:AG38">
    <cfRule type="containsText" dxfId="1548" priority="33" operator="containsText" text="休暇不足">
      <formula>NOT(ISERROR(SEARCH("休暇不足",AG37)))</formula>
    </cfRule>
  </conditionalFormatting>
  <conditionalFormatting sqref="AJ43:AJ44">
    <cfRule type="containsText" dxfId="1547" priority="32" operator="containsText" text="未達成">
      <formula>NOT(ISERROR(SEARCH("未達成",AJ43)))</formula>
    </cfRule>
  </conditionalFormatting>
  <conditionalFormatting sqref="AG43:AG44">
    <cfRule type="containsText" dxfId="1546" priority="31" operator="containsText" text="休暇不足">
      <formula>NOT(ISERROR(SEARCH("休暇不足",AG43)))</formula>
    </cfRule>
  </conditionalFormatting>
  <conditionalFormatting sqref="AJ49:AJ50">
    <cfRule type="containsText" dxfId="1545" priority="30" operator="containsText" text="未達成">
      <formula>NOT(ISERROR(SEARCH("未達成",AJ49)))</formula>
    </cfRule>
  </conditionalFormatting>
  <conditionalFormatting sqref="AG49:AG50">
    <cfRule type="containsText" dxfId="1544" priority="29" operator="containsText" text="休暇不足">
      <formula>NOT(ISERROR(SEARCH("休暇不足",AG49)))</formula>
    </cfRule>
  </conditionalFormatting>
  <conditionalFormatting sqref="AJ55:AJ56">
    <cfRule type="containsText" dxfId="1543" priority="28" operator="containsText" text="未達成">
      <formula>NOT(ISERROR(SEARCH("未達成",AJ55)))</formula>
    </cfRule>
  </conditionalFormatting>
  <conditionalFormatting sqref="AG55:AG56">
    <cfRule type="containsText" dxfId="1542" priority="27" operator="containsText" text="休暇不足">
      <formula>NOT(ISERROR(SEARCH("休暇不足",AG55)))</formula>
    </cfRule>
  </conditionalFormatting>
  <conditionalFormatting sqref="AJ61:AJ62">
    <cfRule type="containsText" dxfId="1541" priority="26" operator="containsText" text="未達成">
      <formula>NOT(ISERROR(SEARCH("未達成",AJ61)))</formula>
    </cfRule>
  </conditionalFormatting>
  <conditionalFormatting sqref="AG61:AG62">
    <cfRule type="containsText" dxfId="1540" priority="25" operator="containsText" text="休暇不足">
      <formula>NOT(ISERROR(SEARCH("休暇不足",AG61)))</formula>
    </cfRule>
  </conditionalFormatting>
  <conditionalFormatting sqref="AJ67:AJ68">
    <cfRule type="containsText" dxfId="1539" priority="24" operator="containsText" text="未達成">
      <formula>NOT(ISERROR(SEARCH("未達成",AJ67)))</formula>
    </cfRule>
  </conditionalFormatting>
  <conditionalFormatting sqref="AG67:AG68">
    <cfRule type="containsText" dxfId="1538" priority="23" operator="containsText" text="休暇不足">
      <formula>NOT(ISERROR(SEARCH("休暇不足",AG67)))</formula>
    </cfRule>
  </conditionalFormatting>
  <conditionalFormatting sqref="AJ73:AJ74">
    <cfRule type="containsText" dxfId="1537" priority="22" operator="containsText" text="未達成">
      <formula>NOT(ISERROR(SEARCH("未達成",AJ73)))</formula>
    </cfRule>
  </conditionalFormatting>
  <conditionalFormatting sqref="AG73:AG74">
    <cfRule type="containsText" dxfId="1536" priority="21" operator="containsText" text="休暇不足">
      <formula>NOT(ISERROR(SEARCH("休暇不足",AG73)))</formula>
    </cfRule>
  </conditionalFormatting>
  <conditionalFormatting sqref="AJ79:AJ80">
    <cfRule type="containsText" dxfId="1535" priority="20" operator="containsText" text="未達成">
      <formula>NOT(ISERROR(SEARCH("未達成",AJ79)))</formula>
    </cfRule>
  </conditionalFormatting>
  <conditionalFormatting sqref="AG79:AG80">
    <cfRule type="containsText" dxfId="1534" priority="19" operator="containsText" text="休暇不足">
      <formula>NOT(ISERROR(SEARCH("休暇不足",AG79)))</formula>
    </cfRule>
  </conditionalFormatting>
  <conditionalFormatting sqref="AJ85:AJ86">
    <cfRule type="containsText" dxfId="1533" priority="18" operator="containsText" text="未達成">
      <formula>NOT(ISERROR(SEARCH("未達成",AJ85)))</formula>
    </cfRule>
  </conditionalFormatting>
  <conditionalFormatting sqref="AG85:AG86">
    <cfRule type="containsText" dxfId="1532" priority="17" operator="containsText" text="休暇不足">
      <formula>NOT(ISERROR(SEARCH("休暇不足",AG85)))</formula>
    </cfRule>
  </conditionalFormatting>
  <conditionalFormatting sqref="AJ91:AJ92">
    <cfRule type="containsText" dxfId="1531" priority="16" operator="containsText" text="未達成">
      <formula>NOT(ISERROR(SEARCH("未達成",AJ91)))</formula>
    </cfRule>
  </conditionalFormatting>
  <conditionalFormatting sqref="AG91:AG92">
    <cfRule type="containsText" dxfId="1530" priority="15" operator="containsText" text="休暇不足">
      <formula>NOT(ISERROR(SEARCH("休暇不足",AG91)))</formula>
    </cfRule>
  </conditionalFormatting>
  <conditionalFormatting sqref="AJ97:AJ98">
    <cfRule type="containsText" dxfId="1529" priority="14" operator="containsText" text="未達成">
      <formula>NOT(ISERROR(SEARCH("未達成",AJ97)))</formula>
    </cfRule>
  </conditionalFormatting>
  <conditionalFormatting sqref="AG97:AG98">
    <cfRule type="containsText" dxfId="1528" priority="13" operator="containsText" text="休暇不足">
      <formula>NOT(ISERROR(SEARCH("休暇不足",AG97)))</formula>
    </cfRule>
  </conditionalFormatting>
  <conditionalFormatting sqref="AJ103:AJ104">
    <cfRule type="containsText" dxfId="1527" priority="12" operator="containsText" text="未達成">
      <formula>NOT(ISERROR(SEARCH("未達成",AJ103)))</formula>
    </cfRule>
  </conditionalFormatting>
  <conditionalFormatting sqref="AG103:AG104">
    <cfRule type="containsText" dxfId="1526" priority="11" operator="containsText" text="休暇不足">
      <formula>NOT(ISERROR(SEARCH("休暇不足",AG103)))</formula>
    </cfRule>
  </conditionalFormatting>
  <conditionalFormatting sqref="AJ109:AJ110">
    <cfRule type="containsText" dxfId="1525" priority="10" operator="containsText" text="未達成">
      <formula>NOT(ISERROR(SEARCH("未達成",AJ109)))</formula>
    </cfRule>
  </conditionalFormatting>
  <conditionalFormatting sqref="AG109:AG110">
    <cfRule type="containsText" dxfId="1524" priority="9" operator="containsText" text="休暇不足">
      <formula>NOT(ISERROR(SEARCH("休暇不足",AG109)))</formula>
    </cfRule>
  </conditionalFormatting>
  <conditionalFormatting sqref="AJ115:AJ116">
    <cfRule type="containsText" dxfId="1523" priority="8" operator="containsText" text="未達成">
      <formula>NOT(ISERROR(SEARCH("未達成",AJ115)))</formula>
    </cfRule>
  </conditionalFormatting>
  <conditionalFormatting sqref="AG115:AG116">
    <cfRule type="containsText" dxfId="1522" priority="7" operator="containsText" text="休暇不足">
      <formula>NOT(ISERROR(SEARCH("休暇不足",AG115)))</formula>
    </cfRule>
  </conditionalFormatting>
  <conditionalFormatting sqref="AJ121:AJ122">
    <cfRule type="containsText" dxfId="1521" priority="6" operator="containsText" text="未達成">
      <formula>NOT(ISERROR(SEARCH("未達成",AJ121)))</formula>
    </cfRule>
  </conditionalFormatting>
  <conditionalFormatting sqref="AG121:AG122">
    <cfRule type="containsText" dxfId="1520" priority="5" operator="containsText" text="休暇不足">
      <formula>NOT(ISERROR(SEARCH("休暇不足",AG121)))</formula>
    </cfRule>
  </conditionalFormatting>
  <conditionalFormatting sqref="AJ127:AJ128">
    <cfRule type="containsText" dxfId="1519" priority="4" operator="containsText" text="未達成">
      <formula>NOT(ISERROR(SEARCH("未達成",AJ127)))</formula>
    </cfRule>
  </conditionalFormatting>
  <conditionalFormatting sqref="AG127:AG128">
    <cfRule type="containsText" dxfId="1518" priority="3" operator="containsText" text="休暇不足">
      <formula>NOT(ISERROR(SEARCH("休暇不足",AG127)))</formula>
    </cfRule>
  </conditionalFormatting>
  <conditionalFormatting sqref="AJ133:AJ134">
    <cfRule type="containsText" dxfId="1517" priority="2" operator="containsText" text="未達成">
      <formula>NOT(ISERROR(SEARCH("未達成",AJ133)))</formula>
    </cfRule>
  </conditionalFormatting>
  <conditionalFormatting sqref="AG133:AG134">
    <cfRule type="containsText" dxfId="1516" priority="1" operator="containsText" text="休暇不足">
      <formula>NOT(ISERROR(SEARCH("休暇不足",AG133)))</formula>
    </cfRule>
  </conditionalFormatting>
  <dataValidations count="4">
    <dataValidation type="list" allowBlank="1" showInputMessage="1" showErrorMessage="1" sqref="D4">
      <formula1>$J$145:$J$153</formula1>
    </dataValidation>
    <dataValidation type="list" allowBlank="1" showInputMessage="1" showErrorMessage="1" sqref="D3:AI3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N54"/>
  <sheetViews>
    <sheetView showGridLines="0" tabSelected="1" zoomScale="175" zoomScaleNormal="175" zoomScaleSheetLayoutView="115" workbookViewId="0">
      <selection sqref="A1:L1"/>
    </sheetView>
  </sheetViews>
  <sheetFormatPr defaultRowHeight="18.75" x14ac:dyDescent="0.4"/>
  <sheetData>
    <row r="1" spans="1:14" x14ac:dyDescent="0.4">
      <c r="A1" s="303" t="s">
        <v>138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4" x14ac:dyDescent="0.4">
      <c r="A2" s="184"/>
      <c r="B2" s="184"/>
      <c r="C2" s="184"/>
      <c r="D2" s="184"/>
      <c r="E2" s="184"/>
      <c r="F2" s="184"/>
      <c r="G2" s="184"/>
      <c r="H2" s="184"/>
      <c r="I2" s="185"/>
      <c r="J2" s="185"/>
      <c r="K2" s="185"/>
      <c r="L2" s="184"/>
    </row>
    <row r="3" spans="1:14" x14ac:dyDescent="0.4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10" spans="1:14" x14ac:dyDescent="0.4">
      <c r="N10" t="s">
        <v>137</v>
      </c>
    </row>
    <row r="53" spans="1:1" x14ac:dyDescent="0.4">
      <c r="A53" s="186" t="s">
        <v>131</v>
      </c>
    </row>
    <row r="54" spans="1:1" x14ac:dyDescent="0.4">
      <c r="A54" s="186" t="s">
        <v>130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BJ230"/>
  <sheetViews>
    <sheetView showGridLines="0" showZeros="0" view="pageBreakPreview" zoomScale="70" zoomScaleNormal="4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2" sqref="A2"/>
    </sheetView>
  </sheetViews>
  <sheetFormatPr defaultColWidth="9" defaultRowHeight="15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37" width="9" style="20"/>
    <col min="38" max="42" width="9" style="20" hidden="1" customWidth="1"/>
    <col min="43" max="49" width="9" style="21" hidden="1" customWidth="1"/>
    <col min="50" max="50" width="9" style="21" customWidth="1"/>
    <col min="51" max="16384" width="9" style="21"/>
  </cols>
  <sheetData>
    <row r="1" spans="1:42" ht="39.75" customHeight="1" x14ac:dyDescent="0.4">
      <c r="A1" s="359" t="s">
        <v>139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356" t="s">
        <v>132</v>
      </c>
      <c r="AH1" s="357"/>
      <c r="AI1" s="357"/>
      <c r="AJ1" s="358"/>
    </row>
    <row r="2" spans="1:42" ht="16.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215"/>
      <c r="AD2" s="215"/>
      <c r="AE2" s="215"/>
      <c r="AF2" s="215"/>
      <c r="AG2" s="215"/>
      <c r="AH2" s="215"/>
      <c r="AI2" s="215"/>
      <c r="AJ2" s="123"/>
    </row>
    <row r="3" spans="1:42" ht="6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00"/>
    </row>
    <row r="4" spans="1:42" ht="19.5" customHeight="1" x14ac:dyDescent="0.4">
      <c r="A4" s="298"/>
      <c r="B4" s="301" t="s">
        <v>135</v>
      </c>
      <c r="C4" s="301"/>
      <c r="D4" s="301"/>
      <c r="E4" s="301"/>
      <c r="F4" s="301"/>
      <c r="G4" s="306">
        <v>45383</v>
      </c>
      <c r="H4" s="306"/>
      <c r="I4" s="306"/>
      <c r="J4" s="306"/>
      <c r="K4" s="298"/>
      <c r="L4" s="301" t="s">
        <v>134</v>
      </c>
      <c r="M4" s="301"/>
      <c r="N4" s="301"/>
      <c r="O4" s="301"/>
      <c r="P4" s="301"/>
      <c r="Q4" s="306">
        <v>45443</v>
      </c>
      <c r="R4" s="306"/>
      <c r="S4" s="306"/>
      <c r="T4" s="306"/>
      <c r="U4" s="306"/>
      <c r="V4" s="298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21"/>
      <c r="AL4" s="21"/>
    </row>
    <row r="5" spans="1:42" ht="19.5" customHeight="1" x14ac:dyDescent="0.4">
      <c r="A5" s="298"/>
      <c r="B5" s="301"/>
      <c r="C5" s="301"/>
      <c r="D5" s="301"/>
      <c r="E5" s="301"/>
      <c r="F5" s="301"/>
      <c r="G5" s="306"/>
      <c r="H5" s="306"/>
      <c r="I5" s="306"/>
      <c r="J5" s="306"/>
      <c r="K5" s="298"/>
      <c r="L5" s="301"/>
      <c r="M5" s="301"/>
      <c r="N5" s="301"/>
      <c r="O5" s="301"/>
      <c r="P5" s="301"/>
      <c r="Q5" s="306"/>
      <c r="R5" s="306"/>
      <c r="S5" s="306"/>
      <c r="T5" s="306"/>
      <c r="U5" s="306"/>
      <c r="V5" s="298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21"/>
      <c r="AL5" s="21"/>
    </row>
    <row r="6" spans="1:42" ht="14.25" customHeight="1" thickBot="1" x14ac:dyDescent="0.45">
      <c r="A6" s="156"/>
      <c r="B6" s="159"/>
      <c r="C6" s="159"/>
      <c r="D6" s="159"/>
      <c r="E6" s="159"/>
      <c r="F6" s="159"/>
      <c r="G6" s="164"/>
      <c r="H6" s="164"/>
      <c r="I6" s="164"/>
      <c r="J6" s="164"/>
      <c r="K6" s="159"/>
      <c r="L6" s="159"/>
      <c r="M6" s="159"/>
      <c r="N6" s="159"/>
      <c r="O6" s="159"/>
      <c r="P6" s="159"/>
      <c r="Q6" s="164"/>
      <c r="R6" s="164"/>
      <c r="S6" s="164"/>
      <c r="T6" s="164"/>
      <c r="U6" s="164"/>
      <c r="V6" s="156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21"/>
      <c r="AL6" s="21"/>
    </row>
    <row r="7" spans="1:42" ht="16.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7"/>
      <c r="P7" s="157"/>
      <c r="Q7" s="157"/>
      <c r="R7" s="157"/>
      <c r="S7" s="157"/>
      <c r="T7" s="157"/>
      <c r="U7" s="157"/>
      <c r="V7" s="157"/>
      <c r="W7" s="103"/>
      <c r="X7" s="103"/>
      <c r="Y7" s="103"/>
      <c r="Z7" s="218"/>
      <c r="AA7" s="219"/>
      <c r="AB7" s="219"/>
      <c r="AC7" s="219"/>
      <c r="AD7" s="360"/>
      <c r="AE7" s="364" t="s">
        <v>4</v>
      </c>
      <c r="AF7" s="365"/>
      <c r="AG7" s="366"/>
      <c r="AH7" s="370" t="s">
        <v>5</v>
      </c>
      <c r="AI7" s="371"/>
      <c r="AJ7" s="372"/>
      <c r="AK7" s="21"/>
      <c r="AL7" s="21"/>
      <c r="AP7" s="21"/>
    </row>
    <row r="8" spans="1:42" ht="16.5" customHeight="1" x14ac:dyDescent="0.4"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09"/>
      <c r="P8" s="109"/>
      <c r="Q8" s="156"/>
      <c r="R8" s="156"/>
      <c r="S8" s="156"/>
      <c r="T8" s="167" t="s">
        <v>116</v>
      </c>
      <c r="Z8" s="361"/>
      <c r="AA8" s="362"/>
      <c r="AB8" s="362"/>
      <c r="AC8" s="362"/>
      <c r="AD8" s="363"/>
      <c r="AE8" s="367"/>
      <c r="AF8" s="368"/>
      <c r="AG8" s="369"/>
      <c r="AH8" s="373"/>
      <c r="AI8" s="374"/>
      <c r="AJ8" s="375"/>
      <c r="AK8" s="21"/>
      <c r="AL8" s="21"/>
      <c r="AP8" s="21"/>
    </row>
    <row r="9" spans="1:42" ht="16.5" customHeight="1" x14ac:dyDescent="0.4">
      <c r="B9" s="277" t="s">
        <v>87</v>
      </c>
      <c r="C9" s="284" t="s">
        <v>15</v>
      </c>
      <c r="D9" s="287" t="s">
        <v>61</v>
      </c>
      <c r="E9" s="288"/>
      <c r="F9" s="151" t="s">
        <v>99</v>
      </c>
      <c r="G9" s="151" t="s">
        <v>15</v>
      </c>
      <c r="H9" s="152" t="s">
        <v>93</v>
      </c>
      <c r="I9" s="152"/>
      <c r="J9" s="152"/>
      <c r="K9" s="152"/>
      <c r="L9" s="152"/>
      <c r="M9" s="152"/>
      <c r="N9" s="153"/>
      <c r="O9" s="156"/>
      <c r="P9" s="156"/>
      <c r="Q9" s="156"/>
      <c r="R9" s="156"/>
      <c r="S9" s="156"/>
      <c r="T9" s="331"/>
      <c r="U9" s="331"/>
      <c r="V9" s="308" t="s">
        <v>4</v>
      </c>
      <c r="W9" s="308"/>
      <c r="X9" s="304" t="s">
        <v>5</v>
      </c>
      <c r="Y9" s="305"/>
      <c r="Z9" s="343" t="s">
        <v>108</v>
      </c>
      <c r="AA9" s="344"/>
      <c r="AB9" s="344"/>
      <c r="AC9" s="344"/>
      <c r="AD9" s="345"/>
      <c r="AE9" s="311" t="str">
        <f>IF(AE21&gt;=0,IF(COUNTIF(AG20:AG135,"休暇不足")&gt;=1,"休暇不足","クリア"),0)</f>
        <v>クリア</v>
      </c>
      <c r="AF9" s="312"/>
      <c r="AG9" s="313"/>
      <c r="AH9" s="323" t="str">
        <f>IF(AH21&gt;=0,IF(COUNTIF(AJ20:AJ135,"未達成")&gt;=1,"未達成","達成"),0)</f>
        <v>達成</v>
      </c>
      <c r="AI9" s="323"/>
      <c r="AJ9" s="324"/>
      <c r="AK9" s="21"/>
      <c r="AL9" s="21"/>
      <c r="AP9" s="21"/>
    </row>
    <row r="10" spans="1:42" ht="16.5" customHeight="1" x14ac:dyDescent="0.4">
      <c r="B10" s="278"/>
      <c r="C10" s="285"/>
      <c r="D10" s="289"/>
      <c r="E10" s="290"/>
      <c r="F10" s="151" t="s">
        <v>88</v>
      </c>
      <c r="G10" s="151" t="s">
        <v>15</v>
      </c>
      <c r="H10" s="152" t="s">
        <v>94</v>
      </c>
      <c r="I10" s="152"/>
      <c r="J10" s="152"/>
      <c r="K10" s="152"/>
      <c r="L10" s="152"/>
      <c r="M10" s="152"/>
      <c r="N10" s="153"/>
      <c r="T10" s="331" t="s">
        <v>11</v>
      </c>
      <c r="U10" s="331"/>
      <c r="V10" s="308">
        <f>AE20+AE26+AE32+AE38+AE44+AE50+AE56+AE62+AE68+AE74+AE80+AE86+AE92+AE98+AE104+AE110+AE116+AE122+AE128+AE134</f>
        <v>0</v>
      </c>
      <c r="W10" s="308"/>
      <c r="X10" s="304">
        <f>AH20+AH26+AH32+AH38+AH44+AH50+AH56+AH62+AH68+AH74+AH80+AH86+AH92+AH98+AH104+AH110+AH116+AH122+AH128+AH134</f>
        <v>0</v>
      </c>
      <c r="Y10" s="305"/>
      <c r="Z10" s="349"/>
      <c r="AA10" s="350"/>
      <c r="AB10" s="350"/>
      <c r="AC10" s="350"/>
      <c r="AD10" s="351"/>
      <c r="AE10" s="314"/>
      <c r="AF10" s="315"/>
      <c r="AG10" s="316"/>
      <c r="AH10" s="325"/>
      <c r="AI10" s="325"/>
      <c r="AJ10" s="326"/>
      <c r="AK10" s="21"/>
      <c r="AL10" s="21"/>
      <c r="AP10" s="21"/>
    </row>
    <row r="11" spans="1:42" ht="16.5" customHeight="1" x14ac:dyDescent="0.3"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52"/>
      <c r="J11" s="152"/>
      <c r="K11" s="152"/>
      <c r="L11" s="152"/>
      <c r="M11" s="152"/>
      <c r="N11" s="153"/>
      <c r="T11" s="331" t="s">
        <v>46</v>
      </c>
      <c r="U11" s="331"/>
      <c r="V11" s="308">
        <f>AF20+AF26+AF32+AF38+AF44+AF50+AF56+AF62+AF68+AF74+AF80+AF86+AF92+AF98+AF104+AF110+AF116+AF122+AF128+AF134</f>
        <v>0</v>
      </c>
      <c r="W11" s="308"/>
      <c r="X11" s="304">
        <f>AI20+AI26+AI32+AI38+AI44+AI50+AI56+AI62+AI68+AI74+AI80+AI86+AI92+AI98+AI104+AI110+AI116+AI122+AI128+AI134</f>
        <v>0</v>
      </c>
      <c r="Y11" s="305"/>
      <c r="Z11" s="343" t="s">
        <v>117</v>
      </c>
      <c r="AA11" s="344"/>
      <c r="AB11" s="344"/>
      <c r="AC11" s="344"/>
      <c r="AD11" s="345"/>
      <c r="AE11" s="317" t="str">
        <f>IF(V12&gt;=0.285,"クリア","休暇不足")</f>
        <v>休暇不足</v>
      </c>
      <c r="AF11" s="318"/>
      <c r="AG11" s="319"/>
      <c r="AH11" s="327" t="str">
        <f>IF(X12&gt;=0.285,"達成","未達成")</f>
        <v>未達成</v>
      </c>
      <c r="AI11" s="327"/>
      <c r="AJ11" s="328"/>
      <c r="AL11" s="21"/>
      <c r="AM11" s="83" t="str">
        <f>IFERROR(VLOOKUP(G4,DAY!$A$2:$E$1096,4,0),0)</f>
        <v>月</v>
      </c>
    </row>
    <row r="12" spans="1:42" ht="16.5" customHeight="1" thickBot="1" x14ac:dyDescent="0.45">
      <c r="A12" s="62"/>
      <c r="B12" s="283"/>
      <c r="C12" s="286"/>
      <c r="D12" s="291"/>
      <c r="E12" s="292"/>
      <c r="F12" s="294"/>
      <c r="G12" s="286"/>
      <c r="H12" s="170" t="s">
        <v>96</v>
      </c>
      <c r="I12" s="154"/>
      <c r="J12" s="154"/>
      <c r="K12" s="154"/>
      <c r="L12" s="154"/>
      <c r="M12" s="154"/>
      <c r="N12" s="155"/>
      <c r="O12" s="24"/>
      <c r="P12" s="24"/>
      <c r="Q12" s="24"/>
      <c r="T12" s="331" t="s">
        <v>47</v>
      </c>
      <c r="U12" s="331"/>
      <c r="V12" s="307">
        <f>IFERROR(ROUNDDOWN(V11/V10,3),0)</f>
        <v>0</v>
      </c>
      <c r="W12" s="307"/>
      <c r="X12" s="309">
        <f>IFERROR(ROUNDDOWN(X11/X10,3),0)</f>
        <v>0</v>
      </c>
      <c r="Y12" s="310"/>
      <c r="Z12" s="346"/>
      <c r="AA12" s="347"/>
      <c r="AB12" s="347"/>
      <c r="AC12" s="347"/>
      <c r="AD12" s="348"/>
      <c r="AE12" s="320"/>
      <c r="AF12" s="321"/>
      <c r="AG12" s="322"/>
      <c r="AH12" s="329"/>
      <c r="AI12" s="329"/>
      <c r="AJ12" s="330"/>
    </row>
    <row r="13" spans="1:42" ht="18.75" customHeight="1" thickBot="1" x14ac:dyDescent="0.45">
      <c r="A13" s="165"/>
      <c r="B13" s="161"/>
      <c r="C13" s="162"/>
      <c r="D13" s="162"/>
      <c r="E13" s="161"/>
      <c r="F13" s="161"/>
      <c r="G13" s="163"/>
      <c r="H13" s="162"/>
      <c r="I13" s="162"/>
      <c r="J13" s="162"/>
      <c r="K13" s="162"/>
      <c r="L13" s="162"/>
      <c r="M13" s="162"/>
      <c r="N13" s="24"/>
      <c r="O13" s="24"/>
      <c r="P13" s="24"/>
      <c r="Q13" s="24"/>
      <c r="R13" s="24"/>
      <c r="S13" s="24"/>
      <c r="T13" s="24"/>
      <c r="U13" s="24"/>
      <c r="V13" s="24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</row>
    <row r="14" spans="1:42" ht="29.25" customHeight="1" x14ac:dyDescent="0.4">
      <c r="A14" s="218"/>
      <c r="B14" s="219"/>
      <c r="C14" s="216" t="s">
        <v>7</v>
      </c>
      <c r="D14" s="216"/>
      <c r="E14" s="216"/>
      <c r="F14" s="216"/>
      <c r="G14" s="216"/>
      <c r="H14" s="216"/>
      <c r="I14" s="216"/>
      <c r="J14" s="216" t="s">
        <v>8</v>
      </c>
      <c r="K14" s="216"/>
      <c r="L14" s="216"/>
      <c r="M14" s="216"/>
      <c r="N14" s="216"/>
      <c r="O14" s="216"/>
      <c r="P14" s="216"/>
      <c r="Q14" s="216" t="s">
        <v>9</v>
      </c>
      <c r="R14" s="216"/>
      <c r="S14" s="216"/>
      <c r="T14" s="216"/>
      <c r="U14" s="216"/>
      <c r="V14" s="216"/>
      <c r="W14" s="216"/>
      <c r="X14" s="216" t="s">
        <v>10</v>
      </c>
      <c r="Y14" s="216"/>
      <c r="Z14" s="216"/>
      <c r="AA14" s="216"/>
      <c r="AB14" s="216"/>
      <c r="AC14" s="216"/>
      <c r="AD14" s="217"/>
      <c r="AE14" s="332" t="s">
        <v>4</v>
      </c>
      <c r="AF14" s="200"/>
      <c r="AG14" s="201"/>
      <c r="AH14" s="205" t="s">
        <v>5</v>
      </c>
      <c r="AI14" s="206"/>
      <c r="AJ14" s="207"/>
    </row>
    <row r="15" spans="1:42" ht="29.25" customHeight="1" thickBot="1" x14ac:dyDescent="0.45">
      <c r="A15" s="220"/>
      <c r="B15" s="221"/>
      <c r="C15" s="125">
        <v>1</v>
      </c>
      <c r="D15" s="125">
        <v>2</v>
      </c>
      <c r="E15" s="125">
        <v>3</v>
      </c>
      <c r="F15" s="125">
        <v>4</v>
      </c>
      <c r="G15" s="125">
        <v>5</v>
      </c>
      <c r="H15" s="125">
        <v>6</v>
      </c>
      <c r="I15" s="125">
        <v>7</v>
      </c>
      <c r="J15" s="125">
        <v>8</v>
      </c>
      <c r="K15" s="125">
        <v>9</v>
      </c>
      <c r="L15" s="125">
        <v>10</v>
      </c>
      <c r="M15" s="125">
        <v>11</v>
      </c>
      <c r="N15" s="125">
        <v>12</v>
      </c>
      <c r="O15" s="125">
        <v>13</v>
      </c>
      <c r="P15" s="125">
        <v>14</v>
      </c>
      <c r="Q15" s="125">
        <v>15</v>
      </c>
      <c r="R15" s="125">
        <v>16</v>
      </c>
      <c r="S15" s="125">
        <v>17</v>
      </c>
      <c r="T15" s="125">
        <v>18</v>
      </c>
      <c r="U15" s="125">
        <v>19</v>
      </c>
      <c r="V15" s="125">
        <v>20</v>
      </c>
      <c r="W15" s="125">
        <v>21</v>
      </c>
      <c r="X15" s="125">
        <v>22</v>
      </c>
      <c r="Y15" s="125">
        <v>23</v>
      </c>
      <c r="Z15" s="125">
        <v>24</v>
      </c>
      <c r="AA15" s="125">
        <v>25</v>
      </c>
      <c r="AB15" s="125">
        <v>26</v>
      </c>
      <c r="AC15" s="125">
        <v>27</v>
      </c>
      <c r="AD15" s="28">
        <v>28</v>
      </c>
      <c r="AE15" s="202"/>
      <c r="AF15" s="203"/>
      <c r="AG15" s="204"/>
      <c r="AH15" s="208"/>
      <c r="AI15" s="209"/>
      <c r="AJ15" s="210"/>
      <c r="AM15" s="187">
        <f>Q4+1</f>
        <v>45444</v>
      </c>
      <c r="AN15" s="188"/>
      <c r="AO15" s="25"/>
      <c r="AP15" s="26"/>
    </row>
    <row r="16" spans="1:42" ht="27.75" customHeight="1" thickBot="1" x14ac:dyDescent="0.45">
      <c r="A16" s="196" t="s">
        <v>62</v>
      </c>
      <c r="B16" s="32" t="s">
        <v>0</v>
      </c>
      <c r="C16" s="32">
        <f>IFERROR(VLOOKUP(C160,DAY!$A$2:$E$3000,2,0),0)</f>
        <v>4</v>
      </c>
      <c r="D16" s="32">
        <f>IFERROR(VLOOKUP(D160,DAY!$A$2:$E$3000,2,0),0)</f>
        <v>4</v>
      </c>
      <c r="E16" s="32">
        <f>IFERROR(VLOOKUP(E160,DAY!$A$2:$E$3000,2,0),0)</f>
        <v>4</v>
      </c>
      <c r="F16" s="32">
        <f>IFERROR(VLOOKUP(F160,DAY!$A$2:$E$3000,2,0),0)</f>
        <v>4</v>
      </c>
      <c r="G16" s="32">
        <f>IFERROR(VLOOKUP(G160,DAY!$A$2:$E$3000,2,0),0)</f>
        <v>4</v>
      </c>
      <c r="H16" s="32">
        <f>IFERROR(VLOOKUP(H160,DAY!$A$2:$E$3000,2,0),0)</f>
        <v>4</v>
      </c>
      <c r="I16" s="32">
        <f>IFERROR(VLOOKUP(I160,DAY!$A$2:$E$3000,2,0),0)</f>
        <v>4</v>
      </c>
      <c r="J16" s="32">
        <f>IFERROR(VLOOKUP(J160,DAY!$A$2:$E$3000,2,0),0)</f>
        <v>4</v>
      </c>
      <c r="K16" s="32">
        <f>IFERROR(VLOOKUP(K160,DAY!$A$2:$E$3000,2,0),0)</f>
        <v>4</v>
      </c>
      <c r="L16" s="32">
        <f>IFERROR(VLOOKUP(L160,DAY!$A$2:$E$3000,2,0),0)</f>
        <v>4</v>
      </c>
      <c r="M16" s="32">
        <f>IFERROR(VLOOKUP(M160,DAY!$A$2:$E$3000,2,0),0)</f>
        <v>4</v>
      </c>
      <c r="N16" s="32">
        <f>IFERROR(VLOOKUP(N160,DAY!$A$2:$E$3000,2,0),0)</f>
        <v>4</v>
      </c>
      <c r="O16" s="32">
        <f>IFERROR(VLOOKUP(O160,DAY!$A$2:$E$3000,2,0),0)</f>
        <v>4</v>
      </c>
      <c r="P16" s="32">
        <f>IFERROR(VLOOKUP(P160,DAY!$A$2:$E$3000,2,0),0)</f>
        <v>4</v>
      </c>
      <c r="Q16" s="32">
        <f>IFERROR(VLOOKUP(Q160,DAY!$A$2:$E$3000,2,0),0)</f>
        <v>4</v>
      </c>
      <c r="R16" s="32">
        <f>IFERROR(VLOOKUP(R160,DAY!$A$2:$E$3000,2,0),0)</f>
        <v>4</v>
      </c>
      <c r="S16" s="32">
        <f>IFERROR(VLOOKUP(S160,DAY!$A$2:$E$3000,2,0),0)</f>
        <v>4</v>
      </c>
      <c r="T16" s="32">
        <f>IFERROR(VLOOKUP(T160,DAY!$A$2:$E$3000,2,0),0)</f>
        <v>4</v>
      </c>
      <c r="U16" s="32">
        <f>IFERROR(VLOOKUP(U160,DAY!$A$2:$E$3000,2,0),0)</f>
        <v>4</v>
      </c>
      <c r="V16" s="32">
        <f>IFERROR(VLOOKUP(V160,DAY!$A$2:$E$3000,2,0),0)</f>
        <v>4</v>
      </c>
      <c r="W16" s="32">
        <f>IFERROR(VLOOKUP(W160,DAY!$A$2:$E$3000,2,0),0)</f>
        <v>4</v>
      </c>
      <c r="X16" s="32">
        <f>IFERROR(VLOOKUP(X160,DAY!$A$2:$E$3000,2,0),0)</f>
        <v>4</v>
      </c>
      <c r="Y16" s="32">
        <f>IFERROR(VLOOKUP(Y160,DAY!$A$2:$E$3000,2,0),0)</f>
        <v>4</v>
      </c>
      <c r="Z16" s="32">
        <f>IFERROR(VLOOKUP(Z160,DAY!$A$2:$E$3000,2,0),0)</f>
        <v>4</v>
      </c>
      <c r="AA16" s="32">
        <f>IFERROR(VLOOKUP(AA160,DAY!$A$2:$E$3000,2,0),0)</f>
        <v>4</v>
      </c>
      <c r="AB16" s="32">
        <f>IFERROR(VLOOKUP(AB160,DAY!$A$2:$E$3000,2,0),0)</f>
        <v>4</v>
      </c>
      <c r="AC16" s="32">
        <f>IFERROR(VLOOKUP(AC160,DAY!$A$2:$E$3000,2,0),0)</f>
        <v>4</v>
      </c>
      <c r="AD16" s="32">
        <f>IFERROR(VLOOKUP(AD160,DAY!$A$2:$E$3000,2,0),0)</f>
        <v>4</v>
      </c>
      <c r="AE16" s="341" t="s">
        <v>11</v>
      </c>
      <c r="AF16" s="342" t="s">
        <v>12</v>
      </c>
      <c r="AG16" s="211" t="s">
        <v>84</v>
      </c>
      <c r="AH16" s="341" t="s">
        <v>11</v>
      </c>
      <c r="AI16" s="342" t="s">
        <v>13</v>
      </c>
      <c r="AJ16" s="211" t="s">
        <v>84</v>
      </c>
    </row>
    <row r="17" spans="1:52" ht="27.75" customHeight="1" x14ac:dyDescent="0.4">
      <c r="A17" s="193"/>
      <c r="B17" s="35" t="s">
        <v>1</v>
      </c>
      <c r="C17" s="35">
        <f>IFERROR(VLOOKUP(C160,DAY!$A$2:$E$3000,3,0),0)</f>
        <v>1</v>
      </c>
      <c r="D17" s="35">
        <f>IFERROR(VLOOKUP(D160,DAY!$A$2:$E$3000,3,0),0)</f>
        <v>2</v>
      </c>
      <c r="E17" s="35">
        <f>IFERROR(VLOOKUP(E160,DAY!$A$2:$E$3000,3,0),0)</f>
        <v>3</v>
      </c>
      <c r="F17" s="35">
        <f>IFERROR(VLOOKUP(F160,DAY!$A$2:$E$3000,3,0),0)</f>
        <v>4</v>
      </c>
      <c r="G17" s="35">
        <f>IFERROR(VLOOKUP(G160,DAY!$A$2:$E$3000,3,0),0)</f>
        <v>5</v>
      </c>
      <c r="H17" s="35">
        <f>IFERROR(VLOOKUP(H160,DAY!$A$2:$E$3000,3,0),0)</f>
        <v>6</v>
      </c>
      <c r="I17" s="35">
        <f>IFERROR(VLOOKUP(I160,DAY!$A$2:$E$3000,3,0),0)</f>
        <v>7</v>
      </c>
      <c r="J17" s="35">
        <f>IFERROR(VLOOKUP(J160,DAY!$A$2:$E$3000,3,0),0)</f>
        <v>8</v>
      </c>
      <c r="K17" s="35">
        <f>IFERROR(VLOOKUP(K160,DAY!$A$2:$E$3000,3,0),0)</f>
        <v>9</v>
      </c>
      <c r="L17" s="35">
        <f>IFERROR(VLOOKUP(L160,DAY!$A$2:$E$3000,3,0),0)</f>
        <v>10</v>
      </c>
      <c r="M17" s="35">
        <f>IFERROR(VLOOKUP(M160,DAY!$A$2:$E$3000,3,0),0)</f>
        <v>11</v>
      </c>
      <c r="N17" s="35">
        <f>IFERROR(VLOOKUP(N160,DAY!$A$2:$E$3000,3,0),0)</f>
        <v>12</v>
      </c>
      <c r="O17" s="35">
        <f>IFERROR(VLOOKUP(O160,DAY!$A$2:$E$3000,3,0),0)</f>
        <v>13</v>
      </c>
      <c r="P17" s="35">
        <f>IFERROR(VLOOKUP(P160,DAY!$A$2:$E$3000,3,0),0)</f>
        <v>14</v>
      </c>
      <c r="Q17" s="35">
        <f>IFERROR(VLOOKUP(Q160,DAY!$A$2:$E$3000,3,0),0)</f>
        <v>15</v>
      </c>
      <c r="R17" s="35">
        <f>IFERROR(VLOOKUP(R160,DAY!$A$2:$E$3000,3,0),0)</f>
        <v>16</v>
      </c>
      <c r="S17" s="35">
        <f>IFERROR(VLOOKUP(S160,DAY!$A$2:$E$3000,3,0),0)</f>
        <v>17</v>
      </c>
      <c r="T17" s="35">
        <f>IFERROR(VLOOKUP(T160,DAY!$A$2:$E$3000,3,0),0)</f>
        <v>18</v>
      </c>
      <c r="U17" s="35">
        <f>IFERROR(VLOOKUP(U160,DAY!$A$2:$E$3000,3,0),0)</f>
        <v>19</v>
      </c>
      <c r="V17" s="35">
        <f>IFERROR(VLOOKUP(V160,DAY!$A$2:$E$3000,3,0),0)</f>
        <v>20</v>
      </c>
      <c r="W17" s="35">
        <f>IFERROR(VLOOKUP(W160,DAY!$A$2:$E$3000,3,0),0)</f>
        <v>21</v>
      </c>
      <c r="X17" s="35">
        <f>IFERROR(VLOOKUP(X160,DAY!$A$2:$E$3000,3,0),0)</f>
        <v>22</v>
      </c>
      <c r="Y17" s="35">
        <f>IFERROR(VLOOKUP(Y160,DAY!$A$2:$E$3000,3,0),0)</f>
        <v>23</v>
      </c>
      <c r="Z17" s="35">
        <f>IFERROR(VLOOKUP(Z160,DAY!$A$2:$E$3000,3,0),0)</f>
        <v>24</v>
      </c>
      <c r="AA17" s="35">
        <f>IFERROR(VLOOKUP(AA160,DAY!$A$2:$E$3000,3,0),0)</f>
        <v>25</v>
      </c>
      <c r="AB17" s="35">
        <f>IFERROR(VLOOKUP(AB160,DAY!$A$2:$E$3000,3,0),0)</f>
        <v>26</v>
      </c>
      <c r="AC17" s="35">
        <f>IFERROR(VLOOKUP(AC160,DAY!$A$2:$E$3000,3,0),0)</f>
        <v>27</v>
      </c>
      <c r="AD17" s="35">
        <f>IFERROR(VLOOKUP(AD160,DAY!$A$2:$E$3000,3,0),0)</f>
        <v>28</v>
      </c>
      <c r="AE17" s="338"/>
      <c r="AF17" s="340"/>
      <c r="AG17" s="211"/>
      <c r="AH17" s="338"/>
      <c r="AI17" s="340"/>
      <c r="AJ17" s="211"/>
      <c r="AM17" s="33"/>
      <c r="AN17" s="33"/>
      <c r="AQ17" s="124">
        <f>IFERROR(VLOOKUP(AQ161,DAY!$A$2:$E$744,2,0),0)</f>
        <v>0</v>
      </c>
    </row>
    <row r="18" spans="1:52" s="31" customFormat="1" ht="27.75" customHeight="1" x14ac:dyDescent="0.4">
      <c r="A18" s="193"/>
      <c r="B18" s="38" t="s">
        <v>2</v>
      </c>
      <c r="C18" s="38" t="str">
        <f>IFERROR(VLOOKUP(C160,DAY!$A$2:$E$3000,4,0),0)</f>
        <v>月</v>
      </c>
      <c r="D18" s="38" t="str">
        <f>IFERROR(VLOOKUP(D160,DAY!$A$2:$E$3000,4,0),0)</f>
        <v>火</v>
      </c>
      <c r="E18" s="38" t="str">
        <f>IFERROR(VLOOKUP(E160,DAY!$A$2:$E$3000,4,0),0)</f>
        <v>水</v>
      </c>
      <c r="F18" s="38" t="str">
        <f>IFERROR(VLOOKUP(F160,DAY!$A$2:$E$3000,4,0),0)</f>
        <v>木</v>
      </c>
      <c r="G18" s="38" t="str">
        <f>IFERROR(VLOOKUP(G160,DAY!$A$2:$E$3000,4,0),0)</f>
        <v>金</v>
      </c>
      <c r="H18" s="38" t="str">
        <f>IFERROR(VLOOKUP(H160,DAY!$A$2:$E$3000,4,0),0)</f>
        <v>土</v>
      </c>
      <c r="I18" s="38" t="str">
        <f>IFERROR(VLOOKUP(I160,DAY!$A$2:$E$3000,4,0),0)</f>
        <v>日</v>
      </c>
      <c r="J18" s="38" t="str">
        <f>IFERROR(VLOOKUP(J160,DAY!$A$2:$E$3000,4,0),0)</f>
        <v>月</v>
      </c>
      <c r="K18" s="38" t="str">
        <f>IFERROR(VLOOKUP(K160,DAY!$A$2:$E$3000,4,0),0)</f>
        <v>火</v>
      </c>
      <c r="L18" s="38" t="str">
        <f>IFERROR(VLOOKUP(L160,DAY!$A$2:$E$3000,4,0),0)</f>
        <v>水</v>
      </c>
      <c r="M18" s="38" t="str">
        <f>IFERROR(VLOOKUP(M160,DAY!$A$2:$E$3000,4,0),0)</f>
        <v>木</v>
      </c>
      <c r="N18" s="38" t="str">
        <f>IFERROR(VLOOKUP(N160,DAY!$A$2:$E$3000,4,0),0)</f>
        <v>金</v>
      </c>
      <c r="O18" s="38" t="str">
        <f>IFERROR(VLOOKUP(O160,DAY!$A$2:$E$3000,4,0),0)</f>
        <v>土</v>
      </c>
      <c r="P18" s="38" t="str">
        <f>IFERROR(VLOOKUP(P160,DAY!$A$2:$E$3000,4,0),0)</f>
        <v>日</v>
      </c>
      <c r="Q18" s="38" t="str">
        <f>IFERROR(VLOOKUP(Q160,DAY!$A$2:$E$3000,4,0),0)</f>
        <v>月</v>
      </c>
      <c r="R18" s="38" t="str">
        <f>IFERROR(VLOOKUP(R160,DAY!$A$2:$E$3000,4,0),0)</f>
        <v>火</v>
      </c>
      <c r="S18" s="38" t="str">
        <f>IFERROR(VLOOKUP(S160,DAY!$A$2:$E$3000,4,0),0)</f>
        <v>水</v>
      </c>
      <c r="T18" s="38" t="str">
        <f>IFERROR(VLOOKUP(T160,DAY!$A$2:$E$3000,4,0),0)</f>
        <v>木</v>
      </c>
      <c r="U18" s="38" t="str">
        <f>IFERROR(VLOOKUP(U160,DAY!$A$2:$E$3000,4,0),0)</f>
        <v>金</v>
      </c>
      <c r="V18" s="38" t="str">
        <f>IFERROR(VLOOKUP(V160,DAY!$A$2:$E$3000,4,0),0)</f>
        <v>土</v>
      </c>
      <c r="W18" s="38" t="str">
        <f>IFERROR(VLOOKUP(W160,DAY!$A$2:$E$3000,4,0),0)</f>
        <v>日</v>
      </c>
      <c r="X18" s="38" t="str">
        <f>IFERROR(VLOOKUP(X160,DAY!$A$2:$E$3000,4,0),0)</f>
        <v>月</v>
      </c>
      <c r="Y18" s="38" t="str">
        <f>IFERROR(VLOOKUP(Y160,DAY!$A$2:$E$3000,4,0),0)</f>
        <v>火</v>
      </c>
      <c r="Z18" s="38" t="str">
        <f>IFERROR(VLOOKUP(Z160,DAY!$A$2:$E$3000,4,0),0)</f>
        <v>水</v>
      </c>
      <c r="AA18" s="38" t="str">
        <f>IFERROR(VLOOKUP(AA160,DAY!$A$2:$E$3000,4,0),0)</f>
        <v>木</v>
      </c>
      <c r="AB18" s="38" t="str">
        <f>IFERROR(VLOOKUP(AB160,DAY!$A$2:$E$3000,4,0),0)</f>
        <v>金</v>
      </c>
      <c r="AC18" s="38" t="str">
        <f>IFERROR(VLOOKUP(AC160,DAY!$A$2:$E$3000,4,0),0)</f>
        <v>土</v>
      </c>
      <c r="AD18" s="38" t="str">
        <f>IFERROR(VLOOKUP(AD160,DAY!$A$2:$E$3000,4,0),0)</f>
        <v>日</v>
      </c>
      <c r="AE18" s="338"/>
      <c r="AF18" s="340"/>
      <c r="AG18" s="211"/>
      <c r="AH18" s="338"/>
      <c r="AI18" s="340"/>
      <c r="AJ18" s="211"/>
      <c r="AK18" s="29"/>
      <c r="AL18" s="20"/>
      <c r="AM18" s="33"/>
      <c r="AN18" s="33"/>
      <c r="AO18" s="20"/>
      <c r="AP18" s="20"/>
      <c r="AQ18" s="37">
        <f>IFERROR(VLOOKUP(AQ161,DAY!$A$2:$E$744,3,0),0)</f>
        <v>0</v>
      </c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88.5" customHeight="1" x14ac:dyDescent="0.4">
      <c r="A19" s="193"/>
      <c r="B19" s="39" t="s">
        <v>3</v>
      </c>
      <c r="C19" s="39" t="str">
        <f>IFERROR(VLOOKUP(C160,DAY!$A$2:$E$3000,5,0),0)</f>
        <v/>
      </c>
      <c r="D19" s="39" t="str">
        <f>IFERROR(VLOOKUP(D160,DAY!$A$2:$E$3000,5,0),0)</f>
        <v/>
      </c>
      <c r="E19" s="39" t="str">
        <f>IFERROR(VLOOKUP(E160,DAY!$A$2:$E$3000,5,0),0)</f>
        <v/>
      </c>
      <c r="F19" s="39" t="str">
        <f>IFERROR(VLOOKUP(F160,DAY!$A$2:$E$3000,5,0),0)</f>
        <v/>
      </c>
      <c r="G19" s="39" t="str">
        <f>IFERROR(VLOOKUP(G160,DAY!$A$2:$E$3000,5,0),0)</f>
        <v/>
      </c>
      <c r="H19" s="39" t="str">
        <f>IFERROR(VLOOKUP(H160,DAY!$A$2:$E$3000,5,0),0)</f>
        <v/>
      </c>
      <c r="I19" s="39" t="str">
        <f>IFERROR(VLOOKUP(I160,DAY!$A$2:$E$3000,5,0),0)</f>
        <v/>
      </c>
      <c r="J19" s="39" t="str">
        <f>IFERROR(VLOOKUP(J160,DAY!$A$2:$E$3000,5,0),0)</f>
        <v/>
      </c>
      <c r="K19" s="39" t="str">
        <f>IFERROR(VLOOKUP(K160,DAY!$A$2:$E$3000,5,0),0)</f>
        <v/>
      </c>
      <c r="L19" s="39" t="str">
        <f>IFERROR(VLOOKUP(L160,DAY!$A$2:$E$3000,5,0),0)</f>
        <v/>
      </c>
      <c r="M19" s="39" t="str">
        <f>IFERROR(VLOOKUP(M160,DAY!$A$2:$E$3000,5,0),0)</f>
        <v/>
      </c>
      <c r="N19" s="39" t="str">
        <f>IFERROR(VLOOKUP(N160,DAY!$A$2:$E$3000,5,0),0)</f>
        <v/>
      </c>
      <c r="O19" s="39" t="str">
        <f>IFERROR(VLOOKUP(O160,DAY!$A$2:$E$3000,5,0),0)</f>
        <v/>
      </c>
      <c r="P19" s="39" t="str">
        <f>IFERROR(VLOOKUP(P160,DAY!$A$2:$E$3000,5,0),0)</f>
        <v/>
      </c>
      <c r="Q19" s="39" t="str">
        <f>IFERROR(VLOOKUP(Q160,DAY!$A$2:$E$3000,5,0),0)</f>
        <v/>
      </c>
      <c r="R19" s="39" t="str">
        <f>IFERROR(VLOOKUP(R160,DAY!$A$2:$E$3000,5,0),0)</f>
        <v/>
      </c>
      <c r="S19" s="39" t="str">
        <f>IFERROR(VLOOKUP(S160,DAY!$A$2:$E$3000,5,0),0)</f>
        <v/>
      </c>
      <c r="T19" s="39" t="str">
        <f>IFERROR(VLOOKUP(T160,DAY!$A$2:$E$3000,5,0),0)</f>
        <v/>
      </c>
      <c r="U19" s="39" t="str">
        <f>IFERROR(VLOOKUP(U160,DAY!$A$2:$E$3000,5,0),0)</f>
        <v/>
      </c>
      <c r="V19" s="39" t="str">
        <f>IFERROR(VLOOKUP(V160,DAY!$A$2:$E$3000,5,0),0)</f>
        <v/>
      </c>
      <c r="W19" s="39" t="str">
        <f>IFERROR(VLOOKUP(W160,DAY!$A$2:$E$3000,5,0),0)</f>
        <v/>
      </c>
      <c r="X19" s="39" t="str">
        <f>IFERROR(VLOOKUP(X160,DAY!$A$2:$E$3000,5,0),0)</f>
        <v/>
      </c>
      <c r="Y19" s="39" t="str">
        <f>IFERROR(VLOOKUP(Y160,DAY!$A$2:$E$3000,5,0),0)</f>
        <v/>
      </c>
      <c r="Z19" s="39" t="str">
        <f>IFERROR(VLOOKUP(Z160,DAY!$A$2:$E$3000,5,0),0)</f>
        <v/>
      </c>
      <c r="AA19" s="39" t="str">
        <f>IFERROR(VLOOKUP(AA160,DAY!$A$2:$E$3000,5,0),0)</f>
        <v/>
      </c>
      <c r="AB19" s="39" t="str">
        <f>IFERROR(VLOOKUP(AB160,DAY!$A$2:$E$3000,5,0),0)</f>
        <v/>
      </c>
      <c r="AC19" s="39" t="str">
        <f>IFERROR(VLOOKUP(AC160,DAY!$A$2:$E$3000,5,0),0)</f>
        <v/>
      </c>
      <c r="AD19" s="39" t="str">
        <f>IFERROR(VLOOKUP(AD160,DAY!$A$2:$E$3000,5,0),0)</f>
        <v/>
      </c>
      <c r="AE19" s="338"/>
      <c r="AF19" s="340"/>
      <c r="AG19" s="212"/>
      <c r="AH19" s="338"/>
      <c r="AI19" s="340"/>
      <c r="AJ19" s="212"/>
      <c r="AM19" s="33"/>
      <c r="AN19" s="33"/>
      <c r="AQ19" s="37">
        <f>IFERROR(VLOOKUP(AQ161,DAY!$A$2:$E$744,4,0),0)</f>
        <v>0</v>
      </c>
    </row>
    <row r="20" spans="1:52" ht="27.75" customHeight="1" x14ac:dyDescent="0.4">
      <c r="A20" s="193"/>
      <c r="B20" s="126" t="s">
        <v>4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37">
        <f>IF(COUNT(C20:AD20)=0,+(COUNTIF(C20:AD20,"作業"))+(COUNTIF(C20:AD20,"休日")),"")</f>
        <v>0</v>
      </c>
      <c r="AF20" s="138">
        <f>IF(+COUNT(C20:AD20)=0,(COUNTIF(C20:AD20,"休日")),"")</f>
        <v>0</v>
      </c>
      <c r="AG20" s="333">
        <f>IFERROR(IF(COUNTA(C20:AD20)=0,0,IF(COUNTA(C20:AD20)&lt;28,$F$150,IF(AM21&gt;0.284,$F$148,$F$149))),0)</f>
        <v>0</v>
      </c>
      <c r="AH20" s="137">
        <f>IF(COUNT(C21:AD21)=0,+(COUNTIF(C21:AD21,"作業"))+(COUNTIF(C21:AD21,"休日")),"")</f>
        <v>0</v>
      </c>
      <c r="AI20" s="138">
        <f>IF(COUNT(C21:AD21)=0,(COUNTIF(C21:AD21,"休日")),"")</f>
        <v>0</v>
      </c>
      <c r="AJ20" s="333">
        <f>IFERROR(IF(COUNTA(C21:AD21)=0,0,IF(COUNTA(C21:AD21)&lt;28,$F$150,IF(AN21&gt;0.284,$F$146,$F$147))),0)</f>
        <v>0</v>
      </c>
      <c r="AL20" s="40"/>
      <c r="AM20" s="33"/>
      <c r="AN20" s="33"/>
      <c r="AO20" s="40"/>
      <c r="AP20" s="40"/>
      <c r="AQ20" s="39">
        <f>IFERROR(VLOOKUP(AQ161,DAY!$A$2:$E$744,5,0),0)</f>
        <v>0</v>
      </c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2" ht="27.75" customHeight="1" thickBot="1" x14ac:dyDescent="0.45">
      <c r="A21" s="222"/>
      <c r="B21" s="127" t="s">
        <v>5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335">
        <f>IFERROR(AM21,0)</f>
        <v>0</v>
      </c>
      <c r="AF21" s="336"/>
      <c r="AG21" s="334"/>
      <c r="AH21" s="335">
        <f>IFERROR(AN21,0)</f>
        <v>0</v>
      </c>
      <c r="AI21" s="336"/>
      <c r="AJ21" s="334"/>
      <c r="AM21" s="46" t="e">
        <f>ROUNDDOWN(AF20/AE20,3)</f>
        <v>#DIV/0!</v>
      </c>
      <c r="AN21" s="47" t="e">
        <f>ROUNDDOWN(AI20/AH20,3)</f>
        <v>#DIV/0!</v>
      </c>
      <c r="AQ21" s="43">
        <f>IFERROR(VLOOKUP(AQ161,DAY!$A$2:$E$744,6,0),0)</f>
        <v>0</v>
      </c>
    </row>
    <row r="22" spans="1:52" s="42" customFormat="1" ht="27.75" customHeight="1" thickBot="1" x14ac:dyDescent="0.45">
      <c r="A22" s="196" t="s">
        <v>63</v>
      </c>
      <c r="B22" s="32" t="s">
        <v>0</v>
      </c>
      <c r="C22" s="32">
        <f>IFERROR(VLOOKUP(C161,DAY!$A$2:$E$3000,2,0),0)</f>
        <v>4</v>
      </c>
      <c r="D22" s="32">
        <f>IFERROR(VLOOKUP(D161,DAY!$A$2:$E$3000,2,0),0)</f>
        <v>4</v>
      </c>
      <c r="E22" s="32">
        <f>IFERROR(VLOOKUP(E161,DAY!$A$2:$E$3000,2,0),0)</f>
        <v>5</v>
      </c>
      <c r="F22" s="32">
        <f>IFERROR(VLOOKUP(F161,DAY!$A$2:$E$3000,2,0),0)</f>
        <v>5</v>
      </c>
      <c r="G22" s="32">
        <f>IFERROR(VLOOKUP(G161,DAY!$A$2:$E$3000,2,0),0)</f>
        <v>5</v>
      </c>
      <c r="H22" s="32">
        <f>IFERROR(VLOOKUP(H161,DAY!$A$2:$E$3000,2,0),0)</f>
        <v>5</v>
      </c>
      <c r="I22" s="32">
        <f>IFERROR(VLOOKUP(I161,DAY!$A$2:$E$3000,2,0),0)</f>
        <v>5</v>
      </c>
      <c r="J22" s="32">
        <f>IFERROR(VLOOKUP(J161,DAY!$A$2:$E$3000,2,0),0)</f>
        <v>5</v>
      </c>
      <c r="K22" s="32">
        <f>IFERROR(VLOOKUP(K161,DAY!$A$2:$E$3000,2,0),0)</f>
        <v>5</v>
      </c>
      <c r="L22" s="32">
        <f>IFERROR(VLOOKUP(L161,DAY!$A$2:$E$3000,2,0),0)</f>
        <v>5</v>
      </c>
      <c r="M22" s="32">
        <f>IFERROR(VLOOKUP(M161,DAY!$A$2:$E$3000,2,0),0)</f>
        <v>5</v>
      </c>
      <c r="N22" s="32">
        <f>IFERROR(VLOOKUP(N161,DAY!$A$2:$E$3000,2,0),0)</f>
        <v>5</v>
      </c>
      <c r="O22" s="32">
        <f>IFERROR(VLOOKUP(O161,DAY!$A$2:$E$3000,2,0),0)</f>
        <v>5</v>
      </c>
      <c r="P22" s="32">
        <f>IFERROR(VLOOKUP(P161,DAY!$A$2:$E$3000,2,0),0)</f>
        <v>5</v>
      </c>
      <c r="Q22" s="32">
        <f>IFERROR(VLOOKUP(Q161,DAY!$A$2:$E$3000,2,0),0)</f>
        <v>5</v>
      </c>
      <c r="R22" s="32">
        <f>IFERROR(VLOOKUP(R161,DAY!$A$2:$E$3000,2,0),0)</f>
        <v>5</v>
      </c>
      <c r="S22" s="32">
        <f>IFERROR(VLOOKUP(S161,DAY!$A$2:$E$3000,2,0),0)</f>
        <v>5</v>
      </c>
      <c r="T22" s="32">
        <f>IFERROR(VLOOKUP(T161,DAY!$A$2:$E$3000,2,0),0)</f>
        <v>5</v>
      </c>
      <c r="U22" s="32">
        <f>IFERROR(VLOOKUP(U161,DAY!$A$2:$E$3000,2,0),0)</f>
        <v>5</v>
      </c>
      <c r="V22" s="32">
        <f>IFERROR(VLOOKUP(V161,DAY!$A$2:$E$3000,2,0),0)</f>
        <v>5</v>
      </c>
      <c r="W22" s="32">
        <f>IFERROR(VLOOKUP(W161,DAY!$A$2:$E$3000,2,0),0)</f>
        <v>5</v>
      </c>
      <c r="X22" s="32">
        <f>IFERROR(VLOOKUP(X161,DAY!$A$2:$E$3000,2,0),0)</f>
        <v>5</v>
      </c>
      <c r="Y22" s="32">
        <f>IFERROR(VLOOKUP(Y161,DAY!$A$2:$E$3000,2,0),0)</f>
        <v>5</v>
      </c>
      <c r="Z22" s="32">
        <f>IFERROR(VLOOKUP(Z161,DAY!$A$2:$E$3000,2,0),0)</f>
        <v>5</v>
      </c>
      <c r="AA22" s="32">
        <f>IFERROR(VLOOKUP(AA161,DAY!$A$2:$E$3000,2,0),0)</f>
        <v>5</v>
      </c>
      <c r="AB22" s="32">
        <f>IFERROR(VLOOKUP(AB161,DAY!$A$2:$E$3000,2,0),0)</f>
        <v>5</v>
      </c>
      <c r="AC22" s="32">
        <f>IFERROR(VLOOKUP(AC161,DAY!$A$2:$E$3000,2,0),0)</f>
        <v>5</v>
      </c>
      <c r="AD22" s="32">
        <f>IFERROR(VLOOKUP(AD161,DAY!$A$2:$E$3000,2,0),0)</f>
        <v>5</v>
      </c>
      <c r="AE22" s="337" t="s">
        <v>11</v>
      </c>
      <c r="AF22" s="339" t="s">
        <v>12</v>
      </c>
      <c r="AG22" s="211" t="s">
        <v>84</v>
      </c>
      <c r="AH22" s="341" t="s">
        <v>11</v>
      </c>
      <c r="AI22" s="342" t="s">
        <v>13</v>
      </c>
      <c r="AJ22" s="211" t="s">
        <v>84</v>
      </c>
      <c r="AK22" s="40"/>
      <c r="AL22" s="20"/>
      <c r="AM22" s="33"/>
      <c r="AN22" s="33"/>
      <c r="AO22" s="20"/>
      <c r="AP22" s="20"/>
      <c r="AQ22" s="45">
        <f>IFERROR(VLOOKUP(AQ161,DAY!$A$2:$E$744,7,0),0)</f>
        <v>0</v>
      </c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7.75" customHeight="1" x14ac:dyDescent="0.4">
      <c r="A23" s="193"/>
      <c r="B23" s="35" t="s">
        <v>1</v>
      </c>
      <c r="C23" s="35">
        <f>IFERROR(VLOOKUP(C161,DAY!$A$2:$E$3000,3,0),0)</f>
        <v>29</v>
      </c>
      <c r="D23" s="35">
        <f>IFERROR(VLOOKUP(D161,DAY!$A$2:$E$3000,3,0),0)</f>
        <v>30</v>
      </c>
      <c r="E23" s="35">
        <f>IFERROR(VLOOKUP(E161,DAY!$A$2:$E$3000,3,0),0)</f>
        <v>1</v>
      </c>
      <c r="F23" s="35">
        <f>IFERROR(VLOOKUP(F161,DAY!$A$2:$E$3000,3,0),0)</f>
        <v>2</v>
      </c>
      <c r="G23" s="35">
        <f>IFERROR(VLOOKUP(G161,DAY!$A$2:$E$3000,3,0),0)</f>
        <v>3</v>
      </c>
      <c r="H23" s="35">
        <f>IFERROR(VLOOKUP(H161,DAY!$A$2:$E$3000,3,0),0)</f>
        <v>4</v>
      </c>
      <c r="I23" s="35">
        <f>IFERROR(VLOOKUP(I161,DAY!$A$2:$E$3000,3,0),0)</f>
        <v>5</v>
      </c>
      <c r="J23" s="35">
        <f>IFERROR(VLOOKUP(J161,DAY!$A$2:$E$3000,3,0),0)</f>
        <v>6</v>
      </c>
      <c r="K23" s="35">
        <f>IFERROR(VLOOKUP(K161,DAY!$A$2:$E$3000,3,0),0)</f>
        <v>7</v>
      </c>
      <c r="L23" s="35">
        <f>IFERROR(VLOOKUP(L161,DAY!$A$2:$E$3000,3,0),0)</f>
        <v>8</v>
      </c>
      <c r="M23" s="35">
        <f>IFERROR(VLOOKUP(M161,DAY!$A$2:$E$3000,3,0),0)</f>
        <v>9</v>
      </c>
      <c r="N23" s="35">
        <f>IFERROR(VLOOKUP(N161,DAY!$A$2:$E$3000,3,0),0)</f>
        <v>10</v>
      </c>
      <c r="O23" s="35">
        <f>IFERROR(VLOOKUP(O161,DAY!$A$2:$E$3000,3,0),0)</f>
        <v>11</v>
      </c>
      <c r="P23" s="35">
        <f>IFERROR(VLOOKUP(P161,DAY!$A$2:$E$3000,3,0),0)</f>
        <v>12</v>
      </c>
      <c r="Q23" s="35">
        <f>IFERROR(VLOOKUP(Q161,DAY!$A$2:$E$3000,3,0),0)</f>
        <v>13</v>
      </c>
      <c r="R23" s="35">
        <f>IFERROR(VLOOKUP(R161,DAY!$A$2:$E$3000,3,0),0)</f>
        <v>14</v>
      </c>
      <c r="S23" s="35">
        <f>IFERROR(VLOOKUP(S161,DAY!$A$2:$E$3000,3,0),0)</f>
        <v>15</v>
      </c>
      <c r="T23" s="35">
        <f>IFERROR(VLOOKUP(T161,DAY!$A$2:$E$3000,3,0),0)</f>
        <v>16</v>
      </c>
      <c r="U23" s="35">
        <f>IFERROR(VLOOKUP(U161,DAY!$A$2:$E$3000,3,0),0)</f>
        <v>17</v>
      </c>
      <c r="V23" s="35">
        <f>IFERROR(VLOOKUP(V161,DAY!$A$2:$E$3000,3,0),0)</f>
        <v>18</v>
      </c>
      <c r="W23" s="35">
        <f>IFERROR(VLOOKUP(W161,DAY!$A$2:$E$3000,3,0),0)</f>
        <v>19</v>
      </c>
      <c r="X23" s="35">
        <f>IFERROR(VLOOKUP(X161,DAY!$A$2:$E$3000,3,0),0)</f>
        <v>20</v>
      </c>
      <c r="Y23" s="35">
        <f>IFERROR(VLOOKUP(Y161,DAY!$A$2:$E$3000,3,0),0)</f>
        <v>21</v>
      </c>
      <c r="Z23" s="35">
        <f>IFERROR(VLOOKUP(Z161,DAY!$A$2:$E$3000,3,0),0)</f>
        <v>22</v>
      </c>
      <c r="AA23" s="35">
        <f>IFERROR(VLOOKUP(AA161,DAY!$A$2:$E$3000,3,0),0)</f>
        <v>23</v>
      </c>
      <c r="AB23" s="35">
        <f>IFERROR(VLOOKUP(AB161,DAY!$A$2:$E$3000,3,0),0)</f>
        <v>24</v>
      </c>
      <c r="AC23" s="35">
        <f>IFERROR(VLOOKUP(AC161,DAY!$A$2:$E$3000,3,0),0)</f>
        <v>25</v>
      </c>
      <c r="AD23" s="36">
        <f>IFERROR(VLOOKUP(AD161,DAY!$A$2:$E$3000,3,0),0)</f>
        <v>26</v>
      </c>
      <c r="AE23" s="338"/>
      <c r="AF23" s="340"/>
      <c r="AG23" s="211"/>
      <c r="AH23" s="338"/>
      <c r="AI23" s="340"/>
      <c r="AJ23" s="211"/>
      <c r="AM23" s="33"/>
      <c r="AN23" s="33"/>
      <c r="AQ23" s="124">
        <f>IFERROR(VLOOKUP(AQ162,DAY!$A$2:$E$744,2,0),0)</f>
        <v>0</v>
      </c>
    </row>
    <row r="24" spans="1:52" ht="27.75" customHeight="1" x14ac:dyDescent="0.4">
      <c r="A24" s="193"/>
      <c r="B24" s="38" t="s">
        <v>2</v>
      </c>
      <c r="C24" s="38" t="str">
        <f>IFERROR(VLOOKUP(C161,DAY!$A$2:$E$3000,4,0),0)</f>
        <v>月</v>
      </c>
      <c r="D24" s="38" t="str">
        <f>IFERROR(VLOOKUP(D161,DAY!$A$2:$E$3000,4,0),0)</f>
        <v>火</v>
      </c>
      <c r="E24" s="38" t="str">
        <f>IFERROR(VLOOKUP(E161,DAY!$A$2:$E$3000,4,0),0)</f>
        <v>水</v>
      </c>
      <c r="F24" s="38" t="str">
        <f>IFERROR(VLOOKUP(F161,DAY!$A$2:$E$3000,4,0),0)</f>
        <v>木</v>
      </c>
      <c r="G24" s="38" t="str">
        <f>IFERROR(VLOOKUP(G161,DAY!$A$2:$E$3000,4,0),0)</f>
        <v>金</v>
      </c>
      <c r="H24" s="38" t="str">
        <f>IFERROR(VLOOKUP(H161,DAY!$A$2:$E$3000,4,0),0)</f>
        <v>土</v>
      </c>
      <c r="I24" s="38" t="str">
        <f>IFERROR(VLOOKUP(I161,DAY!$A$2:$E$3000,4,0),0)</f>
        <v>日</v>
      </c>
      <c r="J24" s="38" t="str">
        <f>IFERROR(VLOOKUP(J161,DAY!$A$2:$E$3000,4,0),0)</f>
        <v>月</v>
      </c>
      <c r="K24" s="38" t="str">
        <f>IFERROR(VLOOKUP(K161,DAY!$A$2:$E$3000,4,0),0)</f>
        <v>火</v>
      </c>
      <c r="L24" s="38" t="str">
        <f>IFERROR(VLOOKUP(L161,DAY!$A$2:$E$3000,4,0),0)</f>
        <v>水</v>
      </c>
      <c r="M24" s="38" t="str">
        <f>IFERROR(VLOOKUP(M161,DAY!$A$2:$E$3000,4,0),0)</f>
        <v>木</v>
      </c>
      <c r="N24" s="38" t="str">
        <f>IFERROR(VLOOKUP(N161,DAY!$A$2:$E$3000,4,0),0)</f>
        <v>金</v>
      </c>
      <c r="O24" s="38" t="str">
        <f>IFERROR(VLOOKUP(O161,DAY!$A$2:$E$3000,4,0),0)</f>
        <v>土</v>
      </c>
      <c r="P24" s="38" t="str">
        <f>IFERROR(VLOOKUP(P161,DAY!$A$2:$E$3000,4,0),0)</f>
        <v>日</v>
      </c>
      <c r="Q24" s="38" t="str">
        <f>IFERROR(VLOOKUP(Q161,DAY!$A$2:$E$3000,4,0),0)</f>
        <v>月</v>
      </c>
      <c r="R24" s="38" t="str">
        <f>IFERROR(VLOOKUP(R161,DAY!$A$2:$E$3000,4,0),0)</f>
        <v>火</v>
      </c>
      <c r="S24" s="38" t="str">
        <f>IFERROR(VLOOKUP(S161,DAY!$A$2:$E$3000,4,0),0)</f>
        <v>水</v>
      </c>
      <c r="T24" s="38" t="str">
        <f>IFERROR(VLOOKUP(T161,DAY!$A$2:$E$3000,4,0),0)</f>
        <v>木</v>
      </c>
      <c r="U24" s="38" t="str">
        <f>IFERROR(VLOOKUP(U161,DAY!$A$2:$E$3000,4,0),0)</f>
        <v>金</v>
      </c>
      <c r="V24" s="38" t="str">
        <f>IFERROR(VLOOKUP(V161,DAY!$A$2:$E$3000,4,0),0)</f>
        <v>土</v>
      </c>
      <c r="W24" s="38" t="str">
        <f>IFERROR(VLOOKUP(W161,DAY!$A$2:$E$3000,4,0),0)</f>
        <v>日</v>
      </c>
      <c r="X24" s="38" t="str">
        <f>IFERROR(VLOOKUP(X161,DAY!$A$2:$E$3000,4,0),0)</f>
        <v>月</v>
      </c>
      <c r="Y24" s="38" t="str">
        <f>IFERROR(VLOOKUP(Y161,DAY!$A$2:$E$3000,4,0),0)</f>
        <v>火</v>
      </c>
      <c r="Z24" s="38" t="str">
        <f>IFERROR(VLOOKUP(Z161,DAY!$A$2:$E$3000,4,0),0)</f>
        <v>水</v>
      </c>
      <c r="AA24" s="38" t="str">
        <f>IFERROR(VLOOKUP(AA161,DAY!$A$2:$E$3000,4,0),0)</f>
        <v>木</v>
      </c>
      <c r="AB24" s="38" t="str">
        <f>IFERROR(VLOOKUP(AB161,DAY!$A$2:$E$3000,4,0),0)</f>
        <v>金</v>
      </c>
      <c r="AC24" s="38" t="str">
        <f>IFERROR(VLOOKUP(AC161,DAY!$A$2:$E$3000,4,0),0)</f>
        <v>土</v>
      </c>
      <c r="AD24" s="38" t="str">
        <f>IFERROR(VLOOKUP(AD161,DAY!$A$2:$E$3000,4,0),0)</f>
        <v>日</v>
      </c>
      <c r="AE24" s="338"/>
      <c r="AF24" s="340"/>
      <c r="AG24" s="211"/>
      <c r="AH24" s="338"/>
      <c r="AI24" s="340"/>
      <c r="AJ24" s="211"/>
      <c r="AM24" s="33"/>
      <c r="AN24" s="33"/>
      <c r="AQ24" s="37">
        <f>IFERROR(VLOOKUP(AQ162,DAY!$A$2:$E$744,3,0),0)</f>
        <v>0</v>
      </c>
    </row>
    <row r="25" spans="1:52" ht="88.5" customHeight="1" x14ac:dyDescent="0.4">
      <c r="A25" s="193"/>
      <c r="B25" s="39" t="s">
        <v>3</v>
      </c>
      <c r="C25" s="39" t="str">
        <f>IFERROR(VLOOKUP(C161,DAY!$A$2:$E$3000,5,0),0)</f>
        <v>昭和の日</v>
      </c>
      <c r="D25" s="39" t="str">
        <f>IFERROR(VLOOKUP(D161,DAY!$A$2:$E$3000,5,0),0)</f>
        <v/>
      </c>
      <c r="E25" s="39" t="str">
        <f>IFERROR(VLOOKUP(E161,DAY!$A$2:$E$3000,5,0),0)</f>
        <v/>
      </c>
      <c r="F25" s="39" t="str">
        <f>IFERROR(VLOOKUP(F161,DAY!$A$2:$E$3000,5,0),0)</f>
        <v/>
      </c>
      <c r="G25" s="39" t="str">
        <f>IFERROR(VLOOKUP(G161,DAY!$A$2:$E$3000,5,0),0)</f>
        <v>憲法記念日</v>
      </c>
      <c r="H25" s="39" t="str">
        <f>IFERROR(VLOOKUP(H161,DAY!$A$2:$E$3000,5,0),0)</f>
        <v>みどりの日</v>
      </c>
      <c r="I25" s="39" t="str">
        <f>IFERROR(VLOOKUP(I161,DAY!$A$2:$E$3000,5,0),0)</f>
        <v>こどもの日</v>
      </c>
      <c r="J25" s="39" t="str">
        <f>IFERROR(VLOOKUP(J161,DAY!$A$2:$E$3000,5,0),0)</f>
        <v>振替休日</v>
      </c>
      <c r="K25" s="39" t="str">
        <f>IFERROR(VLOOKUP(K161,DAY!$A$2:$E$3000,5,0),0)</f>
        <v/>
      </c>
      <c r="L25" s="39" t="str">
        <f>IFERROR(VLOOKUP(L161,DAY!$A$2:$E$3000,5,0),0)</f>
        <v/>
      </c>
      <c r="M25" s="39" t="str">
        <f>IFERROR(VLOOKUP(M161,DAY!$A$2:$E$3000,5,0),0)</f>
        <v/>
      </c>
      <c r="N25" s="39" t="str">
        <f>IFERROR(VLOOKUP(N161,DAY!$A$2:$E$3000,5,0),0)</f>
        <v/>
      </c>
      <c r="O25" s="39" t="str">
        <f>IFERROR(VLOOKUP(O161,DAY!$A$2:$E$3000,5,0),0)</f>
        <v/>
      </c>
      <c r="P25" s="39" t="str">
        <f>IFERROR(VLOOKUP(P161,DAY!$A$2:$E$3000,5,0),0)</f>
        <v/>
      </c>
      <c r="Q25" s="39" t="str">
        <f>IFERROR(VLOOKUP(Q161,DAY!$A$2:$E$3000,5,0),0)</f>
        <v/>
      </c>
      <c r="R25" s="39" t="str">
        <f>IFERROR(VLOOKUP(R161,DAY!$A$2:$E$3000,5,0),0)</f>
        <v/>
      </c>
      <c r="S25" s="39" t="str">
        <f>IFERROR(VLOOKUP(S161,DAY!$A$2:$E$3000,5,0),0)</f>
        <v/>
      </c>
      <c r="T25" s="39" t="str">
        <f>IFERROR(VLOOKUP(T161,DAY!$A$2:$E$3000,5,0),0)</f>
        <v/>
      </c>
      <c r="U25" s="39" t="str">
        <f>IFERROR(VLOOKUP(U161,DAY!$A$2:$E$3000,5,0),0)</f>
        <v/>
      </c>
      <c r="V25" s="39" t="str">
        <f>IFERROR(VLOOKUP(V161,DAY!$A$2:$E$3000,5,0),0)</f>
        <v/>
      </c>
      <c r="W25" s="39" t="str">
        <f>IFERROR(VLOOKUP(W161,DAY!$A$2:$E$3000,5,0),0)</f>
        <v/>
      </c>
      <c r="X25" s="39" t="str">
        <f>IFERROR(VLOOKUP(X161,DAY!$A$2:$E$3000,5,0),0)</f>
        <v/>
      </c>
      <c r="Y25" s="39" t="str">
        <f>IFERROR(VLOOKUP(Y161,DAY!$A$2:$E$3000,5,0),0)</f>
        <v/>
      </c>
      <c r="Z25" s="39" t="str">
        <f>IFERROR(VLOOKUP(Z161,DAY!$A$2:$E$3000,5,0),0)</f>
        <v/>
      </c>
      <c r="AA25" s="39" t="str">
        <f>IFERROR(VLOOKUP(AA161,DAY!$A$2:$E$3000,5,0),0)</f>
        <v/>
      </c>
      <c r="AB25" s="39" t="str">
        <f>IFERROR(VLOOKUP(AB161,DAY!$A$2:$E$3000,5,0),0)</f>
        <v/>
      </c>
      <c r="AC25" s="39" t="str">
        <f>IFERROR(VLOOKUP(AC161,DAY!$A$2:$E$3000,5,0),0)</f>
        <v/>
      </c>
      <c r="AD25" s="39" t="str">
        <f>IFERROR(VLOOKUP(AD161,DAY!$A$2:$E$3000,5,0),0)</f>
        <v/>
      </c>
      <c r="AE25" s="338"/>
      <c r="AF25" s="340"/>
      <c r="AG25" s="212"/>
      <c r="AH25" s="338"/>
      <c r="AI25" s="340"/>
      <c r="AJ25" s="212"/>
      <c r="AM25" s="41"/>
      <c r="AN25" s="41"/>
      <c r="AQ25" s="37">
        <f>IFERROR(VLOOKUP(AQ162,DAY!$A$2:$E$744,4,0),0)</f>
        <v>0</v>
      </c>
    </row>
    <row r="26" spans="1:52" ht="27.75" customHeight="1" x14ac:dyDescent="0.4">
      <c r="A26" s="193"/>
      <c r="B26" s="126" t="s">
        <v>4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37">
        <f>IF(COUNT(C26:AD26)=0,+(COUNTIF(C26:AD26,"作業"))+(COUNTIF(C26:AD26,"休日")),"")</f>
        <v>0</v>
      </c>
      <c r="AF26" s="138">
        <f>IF(+COUNT(C26:AD26)=0,(COUNTIF(C26:AD26,"休日")),"")</f>
        <v>0</v>
      </c>
      <c r="AG26" s="333">
        <f>IFERROR(IF(COUNTA(C26:AD26)=0,0,IF(COUNTA(C26:AD26)&lt;28,$F$150,IF(AM27&gt;0.284,$F$148,$F$149))),0)</f>
        <v>0</v>
      </c>
      <c r="AH26" s="137">
        <f>IF(COUNT(C27:AD27)=0,+(COUNTIF(C27:AD27,"作業"))+(COUNTIF(C27:AD27,"休日")),"")</f>
        <v>0</v>
      </c>
      <c r="AI26" s="138">
        <f>IF(COUNT(C27:AD27)=0,(COUNTIF(C27:AD27,"休日")),"")</f>
        <v>0</v>
      </c>
      <c r="AJ26" s="333">
        <f>IFERROR(IF(COUNTA(C27:AD27)=0,0,IF(COUNTA(C27:AD27)&lt;28,$F$150,IF(AN27&gt;0.284,$F$146,$F$147))),0)</f>
        <v>0</v>
      </c>
      <c r="AL26" s="40"/>
      <c r="AM26" s="33"/>
      <c r="AN26" s="33"/>
      <c r="AO26" s="40"/>
      <c r="AP26" s="40"/>
      <c r="AQ26" s="39">
        <f>IFERROR(VLOOKUP(AQ162,DAY!$A$2:$E$744,5,0),0)</f>
        <v>0</v>
      </c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ht="27.75" customHeight="1" thickBot="1" x14ac:dyDescent="0.45">
      <c r="A27" s="222"/>
      <c r="B27" s="127" t="s">
        <v>5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335">
        <f>IFERROR(AM27,0)</f>
        <v>0</v>
      </c>
      <c r="AF27" s="336"/>
      <c r="AG27" s="334"/>
      <c r="AH27" s="335">
        <f>IFERROR(AN27,0)</f>
        <v>0</v>
      </c>
      <c r="AI27" s="336"/>
      <c r="AJ27" s="334"/>
      <c r="AM27" s="46" t="e">
        <f>ROUNDDOWN(AF26/AE26,3)</f>
        <v>#DIV/0!</v>
      </c>
      <c r="AN27" s="47" t="e">
        <f>ROUNDDOWN(AI26/AH26,3)</f>
        <v>#DIV/0!</v>
      </c>
      <c r="AQ27" s="43">
        <f>IFERROR(VLOOKUP(AQ162,DAY!$A$2:$E$744,6,0),0)</f>
        <v>0</v>
      </c>
    </row>
    <row r="28" spans="1:52" s="42" customFormat="1" ht="27.75" customHeight="1" thickBot="1" x14ac:dyDescent="0.45">
      <c r="A28" s="196" t="s">
        <v>64</v>
      </c>
      <c r="B28" s="48" t="s">
        <v>0</v>
      </c>
      <c r="C28" s="48">
        <f>IFERROR(VLOOKUP(C162,DAY!$A$2:$E$3000,2,0),0)</f>
        <v>5</v>
      </c>
      <c r="D28" s="48">
        <f>IFERROR(VLOOKUP(D162,DAY!$A$2:$E$3000,2,0),0)</f>
        <v>5</v>
      </c>
      <c r="E28" s="48">
        <f>IFERROR(VLOOKUP(E162,DAY!$A$2:$E$3000,2,0),0)</f>
        <v>5</v>
      </c>
      <c r="F28" s="48">
        <f>IFERROR(VLOOKUP(F162,DAY!$A$2:$E$3000,2,0),0)</f>
        <v>5</v>
      </c>
      <c r="G28" s="48">
        <f>IFERROR(VLOOKUP(G162,DAY!$A$2:$E$3000,2,0),0)</f>
        <v>5</v>
      </c>
      <c r="H28" s="48">
        <f>IFERROR(VLOOKUP(H162,DAY!$A$2:$E$3000,2,0),0)</f>
        <v>6</v>
      </c>
      <c r="I28" s="48">
        <f>IFERROR(VLOOKUP(I162,DAY!$A$2:$E$3000,2,0),0)</f>
        <v>6</v>
      </c>
      <c r="J28" s="48">
        <f>IFERROR(VLOOKUP(J162,DAY!$A$2:$E$3000,2,0),0)</f>
        <v>6</v>
      </c>
      <c r="K28" s="48">
        <f>IFERROR(VLOOKUP(K162,DAY!$A$2:$E$3000,2,0),0)</f>
        <v>6</v>
      </c>
      <c r="L28" s="48">
        <f>IFERROR(VLOOKUP(L162,DAY!$A$2:$E$3000,2,0),0)</f>
        <v>6</v>
      </c>
      <c r="M28" s="48">
        <f>IFERROR(VLOOKUP(M162,DAY!$A$2:$E$3000,2,0),0)</f>
        <v>6</v>
      </c>
      <c r="N28" s="48">
        <f>IFERROR(VLOOKUP(N162,DAY!$A$2:$E$3000,2,0),0)</f>
        <v>6</v>
      </c>
      <c r="O28" s="48">
        <f>IFERROR(VLOOKUP(O162,DAY!$A$2:$E$3000,2,0),0)</f>
        <v>6</v>
      </c>
      <c r="P28" s="48">
        <f>IFERROR(VLOOKUP(P162,DAY!$A$2:$E$3000,2,0),0)</f>
        <v>6</v>
      </c>
      <c r="Q28" s="48">
        <f>IFERROR(VLOOKUP(Q162,DAY!$A$2:$E$3000,2,0),0)</f>
        <v>6</v>
      </c>
      <c r="R28" s="48">
        <f>IFERROR(VLOOKUP(R162,DAY!$A$2:$E$3000,2,0),0)</f>
        <v>6</v>
      </c>
      <c r="S28" s="48">
        <f>IFERROR(VLOOKUP(S162,DAY!$A$2:$E$3000,2,0),0)</f>
        <v>6</v>
      </c>
      <c r="T28" s="48">
        <f>IFERROR(VLOOKUP(T162,DAY!$A$2:$E$3000,2,0),0)</f>
        <v>6</v>
      </c>
      <c r="U28" s="48">
        <f>IFERROR(VLOOKUP(U162,DAY!$A$2:$E$3000,2,0),0)</f>
        <v>6</v>
      </c>
      <c r="V28" s="48">
        <f>IFERROR(VLOOKUP(V162,DAY!$A$2:$E$3000,2,0),0)</f>
        <v>6</v>
      </c>
      <c r="W28" s="48">
        <f>IFERROR(VLOOKUP(W162,DAY!$A$2:$E$3000,2,0),0)</f>
        <v>6</v>
      </c>
      <c r="X28" s="48">
        <f>IFERROR(VLOOKUP(X162,DAY!$A$2:$E$3000,2,0),0)</f>
        <v>6</v>
      </c>
      <c r="Y28" s="48">
        <f>IFERROR(VLOOKUP(Y162,DAY!$A$2:$E$3000,2,0),0)</f>
        <v>6</v>
      </c>
      <c r="Z28" s="48">
        <f>IFERROR(VLOOKUP(Z162,DAY!$A$2:$E$3000,2,0),0)</f>
        <v>6</v>
      </c>
      <c r="AA28" s="48">
        <f>IFERROR(VLOOKUP(AA162,DAY!$A$2:$E$3000,2,0),0)</f>
        <v>6</v>
      </c>
      <c r="AB28" s="48">
        <f>IFERROR(VLOOKUP(AB162,DAY!$A$2:$E$3000,2,0),0)</f>
        <v>6</v>
      </c>
      <c r="AC28" s="48">
        <f>IFERROR(VLOOKUP(AC162,DAY!$A$2:$E$3000,2,0),0)</f>
        <v>6</v>
      </c>
      <c r="AD28" s="48">
        <f>IFERROR(VLOOKUP(AD162,DAY!$A$2:$E$3000,2,0),0)</f>
        <v>6</v>
      </c>
      <c r="AE28" s="337" t="s">
        <v>11</v>
      </c>
      <c r="AF28" s="339" t="s">
        <v>12</v>
      </c>
      <c r="AG28" s="211" t="s">
        <v>84</v>
      </c>
      <c r="AH28" s="341" t="s">
        <v>11</v>
      </c>
      <c r="AI28" s="342" t="s">
        <v>13</v>
      </c>
      <c r="AJ28" s="211" t="s">
        <v>84</v>
      </c>
      <c r="AK28" s="40"/>
      <c r="AL28" s="20"/>
      <c r="AM28" s="33"/>
      <c r="AN28" s="33"/>
      <c r="AO28" s="20"/>
      <c r="AP28" s="20"/>
      <c r="AQ28" s="45">
        <f>IFERROR(VLOOKUP(AQ162,DAY!$A$2:$E$744,6,0),0)</f>
        <v>0</v>
      </c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7.75" customHeight="1" x14ac:dyDescent="0.4">
      <c r="A29" s="193"/>
      <c r="B29" s="35" t="s">
        <v>1</v>
      </c>
      <c r="C29" s="35">
        <f>IFERROR(VLOOKUP(C162,DAY!$A$2:$E$3000,3,0),0)</f>
        <v>27</v>
      </c>
      <c r="D29" s="35">
        <f>IFERROR(VLOOKUP(D162,DAY!$A$2:$E$3000,3,0),0)</f>
        <v>28</v>
      </c>
      <c r="E29" s="35">
        <f>IFERROR(VLOOKUP(E162,DAY!$A$2:$E$3000,3,0),0)</f>
        <v>29</v>
      </c>
      <c r="F29" s="35">
        <f>IFERROR(VLOOKUP(F162,DAY!$A$2:$E$3000,3,0),0)</f>
        <v>30</v>
      </c>
      <c r="G29" s="35">
        <f>IFERROR(VLOOKUP(G162,DAY!$A$2:$E$3000,3,0),0)</f>
        <v>31</v>
      </c>
      <c r="H29" s="35">
        <f>IFERROR(VLOOKUP(H162,DAY!$A$2:$E$3000,3,0),0)</f>
        <v>1</v>
      </c>
      <c r="I29" s="35">
        <f>IFERROR(VLOOKUP(I162,DAY!$A$2:$E$3000,3,0),0)</f>
        <v>2</v>
      </c>
      <c r="J29" s="35">
        <f>IFERROR(VLOOKUP(J162,DAY!$A$2:$E$3000,3,0),0)</f>
        <v>3</v>
      </c>
      <c r="K29" s="35">
        <f>IFERROR(VLOOKUP(K162,DAY!$A$2:$E$3000,3,0),0)</f>
        <v>4</v>
      </c>
      <c r="L29" s="35">
        <f>IFERROR(VLOOKUP(L162,DAY!$A$2:$E$3000,3,0),0)</f>
        <v>5</v>
      </c>
      <c r="M29" s="35">
        <f>IFERROR(VLOOKUP(M162,DAY!$A$2:$E$3000,3,0),0)</f>
        <v>6</v>
      </c>
      <c r="N29" s="35">
        <f>IFERROR(VLOOKUP(N162,DAY!$A$2:$E$3000,3,0),0)</f>
        <v>7</v>
      </c>
      <c r="O29" s="35">
        <f>IFERROR(VLOOKUP(O162,DAY!$A$2:$E$3000,3,0),0)</f>
        <v>8</v>
      </c>
      <c r="P29" s="35">
        <f>IFERROR(VLOOKUP(P162,DAY!$A$2:$E$3000,3,0),0)</f>
        <v>9</v>
      </c>
      <c r="Q29" s="35">
        <f>IFERROR(VLOOKUP(Q162,DAY!$A$2:$E$3000,3,0),0)</f>
        <v>10</v>
      </c>
      <c r="R29" s="35">
        <f>IFERROR(VLOOKUP(R162,DAY!$A$2:$E$3000,3,0),0)</f>
        <v>11</v>
      </c>
      <c r="S29" s="35">
        <f>IFERROR(VLOOKUP(S162,DAY!$A$2:$E$3000,3,0),0)</f>
        <v>12</v>
      </c>
      <c r="T29" s="35">
        <f>IFERROR(VLOOKUP(T162,DAY!$A$2:$E$3000,3,0),0)</f>
        <v>13</v>
      </c>
      <c r="U29" s="35">
        <f>IFERROR(VLOOKUP(U162,DAY!$A$2:$E$3000,3,0),0)</f>
        <v>14</v>
      </c>
      <c r="V29" s="35">
        <f>IFERROR(VLOOKUP(V162,DAY!$A$2:$E$3000,3,0),0)</f>
        <v>15</v>
      </c>
      <c r="W29" s="35">
        <f>IFERROR(VLOOKUP(W162,DAY!$A$2:$E$3000,3,0),0)</f>
        <v>16</v>
      </c>
      <c r="X29" s="35">
        <f>IFERROR(VLOOKUP(X162,DAY!$A$2:$E$3000,3,0),0)</f>
        <v>17</v>
      </c>
      <c r="Y29" s="35">
        <f>IFERROR(VLOOKUP(Y162,DAY!$A$2:$E$3000,3,0),0)</f>
        <v>18</v>
      </c>
      <c r="Z29" s="35">
        <f>IFERROR(VLOOKUP(Z162,DAY!$A$2:$E$3000,3,0),0)</f>
        <v>19</v>
      </c>
      <c r="AA29" s="35">
        <f>IFERROR(VLOOKUP(AA162,DAY!$A$2:$E$3000,3,0),0)</f>
        <v>20</v>
      </c>
      <c r="AB29" s="35">
        <f>IFERROR(VLOOKUP(AB162,DAY!$A$2:$E$3000,3,0),0)</f>
        <v>21</v>
      </c>
      <c r="AC29" s="35">
        <f>IFERROR(VLOOKUP(AC162,DAY!$A$2:$E$3000,3,0),0)</f>
        <v>22</v>
      </c>
      <c r="AD29" s="36">
        <f>IFERROR(VLOOKUP(AD162,DAY!$A$2:$E$3000,3,0),0)</f>
        <v>23</v>
      </c>
      <c r="AE29" s="338"/>
      <c r="AF29" s="340"/>
      <c r="AG29" s="211"/>
      <c r="AH29" s="338"/>
      <c r="AI29" s="340"/>
      <c r="AJ29" s="211"/>
      <c r="AM29" s="33"/>
      <c r="AN29" s="33"/>
      <c r="AQ29" s="38">
        <f>IFERROR(VLOOKUP(AQ163,DAY!$A$2:$E$744,2,0),0)</f>
        <v>0</v>
      </c>
    </row>
    <row r="30" spans="1:52" ht="27.75" customHeight="1" x14ac:dyDescent="0.4">
      <c r="A30" s="193"/>
      <c r="B30" s="38" t="s">
        <v>2</v>
      </c>
      <c r="C30" s="38" t="str">
        <f>IFERROR(VLOOKUP(C162,DAY!$A$2:$E$3000,4,0),0)</f>
        <v>月</v>
      </c>
      <c r="D30" s="38" t="str">
        <f>IFERROR(VLOOKUP(D162,DAY!$A$2:$E$3000,4,0),0)</f>
        <v>火</v>
      </c>
      <c r="E30" s="38" t="str">
        <f>IFERROR(VLOOKUP(E162,DAY!$A$2:$E$3000,4,0),0)</f>
        <v>水</v>
      </c>
      <c r="F30" s="38" t="str">
        <f>IFERROR(VLOOKUP(F162,DAY!$A$2:$E$3000,4,0),0)</f>
        <v>木</v>
      </c>
      <c r="G30" s="38" t="str">
        <f>IFERROR(VLOOKUP(G162,DAY!$A$2:$E$3000,4,0),0)</f>
        <v>金</v>
      </c>
      <c r="H30" s="38" t="str">
        <f>IFERROR(VLOOKUP(H162,DAY!$A$2:$E$3000,4,0),0)</f>
        <v>土</v>
      </c>
      <c r="I30" s="38" t="str">
        <f>IFERROR(VLOOKUP(I162,DAY!$A$2:$E$3000,4,0),0)</f>
        <v>日</v>
      </c>
      <c r="J30" s="38" t="str">
        <f>IFERROR(VLOOKUP(J162,DAY!$A$2:$E$3000,4,0),0)</f>
        <v>月</v>
      </c>
      <c r="K30" s="38" t="str">
        <f>IFERROR(VLOOKUP(K162,DAY!$A$2:$E$3000,4,0),0)</f>
        <v>火</v>
      </c>
      <c r="L30" s="38" t="str">
        <f>IFERROR(VLOOKUP(L162,DAY!$A$2:$E$3000,4,0),0)</f>
        <v>水</v>
      </c>
      <c r="M30" s="38" t="str">
        <f>IFERROR(VLOOKUP(M162,DAY!$A$2:$E$3000,4,0),0)</f>
        <v>木</v>
      </c>
      <c r="N30" s="38" t="str">
        <f>IFERROR(VLOOKUP(N162,DAY!$A$2:$E$3000,4,0),0)</f>
        <v>金</v>
      </c>
      <c r="O30" s="38" t="str">
        <f>IFERROR(VLOOKUP(O162,DAY!$A$2:$E$3000,4,0),0)</f>
        <v>土</v>
      </c>
      <c r="P30" s="38" t="str">
        <f>IFERROR(VLOOKUP(P162,DAY!$A$2:$E$3000,4,0),0)</f>
        <v>日</v>
      </c>
      <c r="Q30" s="38" t="str">
        <f>IFERROR(VLOOKUP(Q162,DAY!$A$2:$E$3000,4,0),0)</f>
        <v>月</v>
      </c>
      <c r="R30" s="38" t="str">
        <f>IFERROR(VLOOKUP(R162,DAY!$A$2:$E$3000,4,0),0)</f>
        <v>火</v>
      </c>
      <c r="S30" s="38" t="str">
        <f>IFERROR(VLOOKUP(S162,DAY!$A$2:$E$3000,4,0),0)</f>
        <v>水</v>
      </c>
      <c r="T30" s="38" t="str">
        <f>IFERROR(VLOOKUP(T162,DAY!$A$2:$E$3000,4,0),0)</f>
        <v>木</v>
      </c>
      <c r="U30" s="38" t="str">
        <f>IFERROR(VLOOKUP(U162,DAY!$A$2:$E$3000,4,0),0)</f>
        <v>金</v>
      </c>
      <c r="V30" s="38" t="str">
        <f>IFERROR(VLOOKUP(V162,DAY!$A$2:$E$3000,4,0),0)</f>
        <v>土</v>
      </c>
      <c r="W30" s="38" t="str">
        <f>IFERROR(VLOOKUP(W162,DAY!$A$2:$E$3000,4,0),0)</f>
        <v>日</v>
      </c>
      <c r="X30" s="38" t="str">
        <f>IFERROR(VLOOKUP(X162,DAY!$A$2:$E$3000,4,0),0)</f>
        <v>月</v>
      </c>
      <c r="Y30" s="38" t="str">
        <f>IFERROR(VLOOKUP(Y162,DAY!$A$2:$E$3000,4,0),0)</f>
        <v>火</v>
      </c>
      <c r="Z30" s="38" t="str">
        <f>IFERROR(VLOOKUP(Z162,DAY!$A$2:$E$3000,4,0),0)</f>
        <v>水</v>
      </c>
      <c r="AA30" s="38" t="str">
        <f>IFERROR(VLOOKUP(AA162,DAY!$A$2:$E$3000,4,0),0)</f>
        <v>木</v>
      </c>
      <c r="AB30" s="38" t="str">
        <f>IFERROR(VLOOKUP(AB162,DAY!$A$2:$E$3000,4,0),0)</f>
        <v>金</v>
      </c>
      <c r="AC30" s="38" t="str">
        <f>IFERROR(VLOOKUP(AC162,DAY!$A$2:$E$3000,4,0),0)</f>
        <v>土</v>
      </c>
      <c r="AD30" s="38" t="str">
        <f>IFERROR(VLOOKUP(AD162,DAY!$A$2:$E$3000,4,0),0)</f>
        <v>日</v>
      </c>
      <c r="AE30" s="338"/>
      <c r="AF30" s="340"/>
      <c r="AG30" s="211"/>
      <c r="AH30" s="338"/>
      <c r="AI30" s="340"/>
      <c r="AJ30" s="211"/>
      <c r="AM30" s="33"/>
      <c r="AN30" s="33"/>
      <c r="AQ30" s="37">
        <f>IFERROR(VLOOKUP(AQ163,DAY!$A$2:$E$744,3,0),0)</f>
        <v>0</v>
      </c>
    </row>
    <row r="31" spans="1:52" ht="88.5" customHeight="1" x14ac:dyDescent="0.4">
      <c r="A31" s="193"/>
      <c r="B31" s="39" t="s">
        <v>3</v>
      </c>
      <c r="C31" s="39" t="str">
        <f>IFERROR(VLOOKUP(C162,DAY!$A$2:$E$3000,5,0),0)</f>
        <v/>
      </c>
      <c r="D31" s="39" t="str">
        <f>IFERROR(VLOOKUP(D162,DAY!$A$2:$E$3000,5,0),0)</f>
        <v/>
      </c>
      <c r="E31" s="39" t="str">
        <f>IFERROR(VLOOKUP(E162,DAY!$A$2:$E$3000,5,0),0)</f>
        <v/>
      </c>
      <c r="F31" s="39" t="str">
        <f>IFERROR(VLOOKUP(F162,DAY!$A$2:$E$3000,5,0),0)</f>
        <v/>
      </c>
      <c r="G31" s="39" t="str">
        <f>IFERROR(VLOOKUP(G162,DAY!$A$2:$E$3000,5,0),0)</f>
        <v/>
      </c>
      <c r="H31" s="39" t="str">
        <f>IFERROR(VLOOKUP(H162,DAY!$A$2:$E$3000,5,0),0)</f>
        <v/>
      </c>
      <c r="I31" s="39" t="str">
        <f>IFERROR(VLOOKUP(I162,DAY!$A$2:$E$3000,5,0),0)</f>
        <v/>
      </c>
      <c r="J31" s="39" t="str">
        <f>IFERROR(VLOOKUP(J162,DAY!$A$2:$E$3000,5,0),0)</f>
        <v/>
      </c>
      <c r="K31" s="39" t="str">
        <f>IFERROR(VLOOKUP(K162,DAY!$A$2:$E$3000,5,0),0)</f>
        <v/>
      </c>
      <c r="L31" s="39" t="str">
        <f>IFERROR(VLOOKUP(L162,DAY!$A$2:$E$3000,5,0),0)</f>
        <v/>
      </c>
      <c r="M31" s="39" t="str">
        <f>IFERROR(VLOOKUP(M162,DAY!$A$2:$E$3000,5,0),0)</f>
        <v/>
      </c>
      <c r="N31" s="39" t="str">
        <f>IFERROR(VLOOKUP(N162,DAY!$A$2:$E$3000,5,0),0)</f>
        <v/>
      </c>
      <c r="O31" s="39" t="str">
        <f>IFERROR(VLOOKUP(O162,DAY!$A$2:$E$3000,5,0),0)</f>
        <v/>
      </c>
      <c r="P31" s="39" t="str">
        <f>IFERROR(VLOOKUP(P162,DAY!$A$2:$E$3000,5,0),0)</f>
        <v/>
      </c>
      <c r="Q31" s="39" t="str">
        <f>IFERROR(VLOOKUP(Q162,DAY!$A$2:$E$3000,5,0),0)</f>
        <v/>
      </c>
      <c r="R31" s="39" t="str">
        <f>IFERROR(VLOOKUP(R162,DAY!$A$2:$E$3000,5,0),0)</f>
        <v/>
      </c>
      <c r="S31" s="39" t="str">
        <f>IFERROR(VLOOKUP(S162,DAY!$A$2:$E$3000,5,0),0)</f>
        <v/>
      </c>
      <c r="T31" s="39" t="str">
        <f>IFERROR(VLOOKUP(T162,DAY!$A$2:$E$3000,5,0),0)</f>
        <v/>
      </c>
      <c r="U31" s="39" t="str">
        <f>IFERROR(VLOOKUP(U162,DAY!$A$2:$E$3000,5,0),0)</f>
        <v/>
      </c>
      <c r="V31" s="39" t="str">
        <f>IFERROR(VLOOKUP(V162,DAY!$A$2:$E$3000,5,0),0)</f>
        <v/>
      </c>
      <c r="W31" s="39" t="str">
        <f>IFERROR(VLOOKUP(W162,DAY!$A$2:$E$3000,5,0),0)</f>
        <v/>
      </c>
      <c r="X31" s="39" t="str">
        <f>IFERROR(VLOOKUP(X162,DAY!$A$2:$E$3000,5,0),0)</f>
        <v/>
      </c>
      <c r="Y31" s="39" t="str">
        <f>IFERROR(VLOOKUP(Y162,DAY!$A$2:$E$3000,5,0),0)</f>
        <v/>
      </c>
      <c r="Z31" s="39" t="str">
        <f>IFERROR(VLOOKUP(Z162,DAY!$A$2:$E$3000,5,0),0)</f>
        <v/>
      </c>
      <c r="AA31" s="39" t="str">
        <f>IFERROR(VLOOKUP(AA162,DAY!$A$2:$E$3000,5,0),0)</f>
        <v/>
      </c>
      <c r="AB31" s="39" t="str">
        <f>IFERROR(VLOOKUP(AB162,DAY!$A$2:$E$3000,5,0),0)</f>
        <v/>
      </c>
      <c r="AC31" s="39" t="str">
        <f>IFERROR(VLOOKUP(AC162,DAY!$A$2:$E$3000,5,0),0)</f>
        <v/>
      </c>
      <c r="AD31" s="39" t="str">
        <f>IFERROR(VLOOKUP(AD162,DAY!$A$2:$E$3000,5,0),0)</f>
        <v/>
      </c>
      <c r="AE31" s="338"/>
      <c r="AF31" s="340"/>
      <c r="AG31" s="212"/>
      <c r="AH31" s="338"/>
      <c r="AI31" s="340"/>
      <c r="AJ31" s="212"/>
      <c r="AM31" s="41"/>
      <c r="AN31" s="41"/>
      <c r="AQ31" s="37">
        <f>IFERROR(VLOOKUP(AQ163,DAY!$A$2:$E$744,4,0),0)</f>
        <v>0</v>
      </c>
    </row>
    <row r="32" spans="1:52" ht="27.75" customHeight="1" x14ac:dyDescent="0.4">
      <c r="A32" s="193"/>
      <c r="B32" s="126" t="s">
        <v>4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37">
        <f>IF(COUNT(C32:AD32)=0,+(COUNTIF(C32:AD32,"作業"))+(COUNTIF(C32:AD32,"休日")),"")</f>
        <v>0</v>
      </c>
      <c r="AF32" s="138">
        <f>IF(+COUNT(C32:AD32)=0,(COUNTIF(C32:AD32,"休日")),"")</f>
        <v>0</v>
      </c>
      <c r="AG32" s="333">
        <f>IFERROR(IF(COUNTA(C32:AD32)=0,0,IF(COUNTA(C32:AD32)&lt;28,$F$150,IF(AM33&gt;0.284,$F$148,$F$149))),0)</f>
        <v>0</v>
      </c>
      <c r="AH32" s="137">
        <f>IF(COUNT(C33:AD33)=0,+(COUNTIF(C33:AD33,"作業"))+(COUNTIF(C33:AD33,"休日")),"")</f>
        <v>0</v>
      </c>
      <c r="AI32" s="138">
        <f>IF(COUNT(C33:AD33)=0,(COUNTIF(C33:AD33,"休日")),"")</f>
        <v>0</v>
      </c>
      <c r="AJ32" s="333">
        <f>IFERROR(IF(COUNTA(C33:AD33)=0,0,IF(COUNTA(C33:AD33)&lt;28,$F$150,IF(AN33&gt;0.284,$F$146,$F$147))),0)</f>
        <v>0</v>
      </c>
      <c r="AL32" s="40"/>
      <c r="AM32" s="33"/>
      <c r="AN32" s="33"/>
      <c r="AO32" s="40"/>
      <c r="AP32" s="40"/>
      <c r="AQ32" s="39">
        <f>IFERROR(VLOOKUP(AQ163,DAY!$A$2:$E$744,5,0),0)</f>
        <v>0</v>
      </c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27.75" customHeight="1" thickBot="1" x14ac:dyDescent="0.45">
      <c r="A33" s="222"/>
      <c r="B33" s="127" t="s">
        <v>5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335">
        <f>IFERROR(AM33,0)</f>
        <v>0</v>
      </c>
      <c r="AF33" s="336"/>
      <c r="AG33" s="334"/>
      <c r="AH33" s="335">
        <f>IFERROR(AN33,0)</f>
        <v>0</v>
      </c>
      <c r="AI33" s="336"/>
      <c r="AJ33" s="334"/>
      <c r="AM33" s="46" t="e">
        <f>ROUNDDOWN(AF32/AE32,3)</f>
        <v>#DIV/0!</v>
      </c>
      <c r="AN33" s="47" t="e">
        <f>ROUNDDOWN(AI32/AH32,3)</f>
        <v>#DIV/0!</v>
      </c>
      <c r="AQ33" s="43">
        <f>IFERROR(VLOOKUP(AQ163,DAY!$A$2:$E$744,6,0),0)</f>
        <v>0</v>
      </c>
    </row>
    <row r="34" spans="1:52" s="42" customFormat="1" ht="27.75" customHeight="1" thickBot="1" x14ac:dyDescent="0.45">
      <c r="A34" s="196" t="s">
        <v>65</v>
      </c>
      <c r="B34" s="32" t="s">
        <v>0</v>
      </c>
      <c r="C34" s="32">
        <f>IFERROR(VLOOKUP(C163,DAY!$A$2:$E$3000,2,0),0)</f>
        <v>6</v>
      </c>
      <c r="D34" s="32">
        <f>IFERROR(VLOOKUP(D163,DAY!$A$2:$E$3000,2,0),0)</f>
        <v>6</v>
      </c>
      <c r="E34" s="32">
        <f>IFERROR(VLOOKUP(E163,DAY!$A$2:$E$3000,2,0),0)</f>
        <v>6</v>
      </c>
      <c r="F34" s="32">
        <f>IFERROR(VLOOKUP(F163,DAY!$A$2:$E$3000,2,0),0)</f>
        <v>6</v>
      </c>
      <c r="G34" s="32">
        <f>IFERROR(VLOOKUP(G163,DAY!$A$2:$E$3000,2,0),0)</f>
        <v>6</v>
      </c>
      <c r="H34" s="32">
        <f>IFERROR(VLOOKUP(H163,DAY!$A$2:$E$3000,2,0),0)</f>
        <v>6</v>
      </c>
      <c r="I34" s="32">
        <f>IFERROR(VLOOKUP(I163,DAY!$A$2:$E$3000,2,0),0)</f>
        <v>6</v>
      </c>
      <c r="J34" s="32">
        <f>IFERROR(VLOOKUP(J163,DAY!$A$2:$E$3000,2,0),0)</f>
        <v>7</v>
      </c>
      <c r="K34" s="32">
        <f>IFERROR(VLOOKUP(K163,DAY!$A$2:$E$3000,2,0),0)</f>
        <v>7</v>
      </c>
      <c r="L34" s="32">
        <f>IFERROR(VLOOKUP(L163,DAY!$A$2:$E$3000,2,0),0)</f>
        <v>7</v>
      </c>
      <c r="M34" s="32">
        <f>IFERROR(VLOOKUP(M163,DAY!$A$2:$E$3000,2,0),0)</f>
        <v>7</v>
      </c>
      <c r="N34" s="32">
        <f>IFERROR(VLOOKUP(N163,DAY!$A$2:$E$3000,2,0),0)</f>
        <v>7</v>
      </c>
      <c r="O34" s="32">
        <f>IFERROR(VLOOKUP(O163,DAY!$A$2:$E$3000,2,0),0)</f>
        <v>7</v>
      </c>
      <c r="P34" s="32">
        <f>IFERROR(VLOOKUP(P163,DAY!$A$2:$E$3000,2,0),0)</f>
        <v>7</v>
      </c>
      <c r="Q34" s="32">
        <f>IFERROR(VLOOKUP(Q163,DAY!$A$2:$E$3000,2,0),0)</f>
        <v>7</v>
      </c>
      <c r="R34" s="32">
        <f>IFERROR(VLOOKUP(R163,DAY!$A$2:$E$3000,2,0),0)</f>
        <v>7</v>
      </c>
      <c r="S34" s="32">
        <f>IFERROR(VLOOKUP(S163,DAY!$A$2:$E$3000,2,0),0)</f>
        <v>7</v>
      </c>
      <c r="T34" s="32">
        <f>IFERROR(VLOOKUP(T163,DAY!$A$2:$E$3000,2,0),0)</f>
        <v>7</v>
      </c>
      <c r="U34" s="32">
        <f>IFERROR(VLOOKUP(U163,DAY!$A$2:$E$3000,2,0),0)</f>
        <v>7</v>
      </c>
      <c r="V34" s="32">
        <f>IFERROR(VLOOKUP(V163,DAY!$A$2:$E$3000,2,0),0)</f>
        <v>7</v>
      </c>
      <c r="W34" s="32">
        <f>IFERROR(VLOOKUP(W163,DAY!$A$2:$E$3000,2,0),0)</f>
        <v>7</v>
      </c>
      <c r="X34" s="32">
        <f>IFERROR(VLOOKUP(X163,DAY!$A$2:$E$3000,2,0),0)</f>
        <v>7</v>
      </c>
      <c r="Y34" s="32">
        <f>IFERROR(VLOOKUP(Y163,DAY!$A$2:$E$3000,2,0),0)</f>
        <v>7</v>
      </c>
      <c r="Z34" s="32">
        <f>IFERROR(VLOOKUP(Z163,DAY!$A$2:$E$3000,2,0),0)</f>
        <v>7</v>
      </c>
      <c r="AA34" s="32">
        <f>IFERROR(VLOOKUP(AA163,DAY!$A$2:$E$3000,2,0),0)</f>
        <v>7</v>
      </c>
      <c r="AB34" s="32">
        <f>IFERROR(VLOOKUP(AB163,DAY!$A$2:$E$3000,2,0),0)</f>
        <v>7</v>
      </c>
      <c r="AC34" s="32">
        <f>IFERROR(VLOOKUP(AC163,DAY!$A$2:$E$3000,2,0),0)</f>
        <v>7</v>
      </c>
      <c r="AD34" s="32">
        <f>IFERROR(VLOOKUP(AD163,DAY!$A$2:$E$3000,2,0),0)</f>
        <v>7</v>
      </c>
      <c r="AE34" s="337" t="s">
        <v>11</v>
      </c>
      <c r="AF34" s="339" t="s">
        <v>12</v>
      </c>
      <c r="AG34" s="211" t="s">
        <v>84</v>
      </c>
      <c r="AH34" s="341" t="s">
        <v>11</v>
      </c>
      <c r="AI34" s="342" t="s">
        <v>13</v>
      </c>
      <c r="AJ34" s="211" t="s">
        <v>84</v>
      </c>
      <c r="AK34" s="40"/>
      <c r="AL34" s="20"/>
      <c r="AM34" s="33"/>
      <c r="AN34" s="33"/>
      <c r="AO34" s="20"/>
      <c r="AP34" s="20"/>
      <c r="AQ34" s="50">
        <f>IFERROR(VLOOKUP(AQ163,DAY!$A$2:$E$744,7,0),0)</f>
        <v>0</v>
      </c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27.75" customHeight="1" x14ac:dyDescent="0.4">
      <c r="A35" s="193"/>
      <c r="B35" s="35" t="s">
        <v>1</v>
      </c>
      <c r="C35" s="35">
        <f>IFERROR(VLOOKUP(C163,DAY!$A$2:$E$3000,3,0),0)</f>
        <v>24</v>
      </c>
      <c r="D35" s="35">
        <f>IFERROR(VLOOKUP(D163,DAY!$A$2:$E$3000,3,0),0)</f>
        <v>25</v>
      </c>
      <c r="E35" s="35">
        <f>IFERROR(VLOOKUP(E163,DAY!$A$2:$E$3000,3,0),0)</f>
        <v>26</v>
      </c>
      <c r="F35" s="35">
        <f>IFERROR(VLOOKUP(F163,DAY!$A$2:$E$3000,3,0),0)</f>
        <v>27</v>
      </c>
      <c r="G35" s="35">
        <f>IFERROR(VLOOKUP(G163,DAY!$A$2:$E$3000,3,0),0)</f>
        <v>28</v>
      </c>
      <c r="H35" s="35">
        <f>IFERROR(VLOOKUP(H163,DAY!$A$2:$E$3000,3,0),0)</f>
        <v>29</v>
      </c>
      <c r="I35" s="35">
        <f>IFERROR(VLOOKUP(I163,DAY!$A$2:$E$3000,3,0),0)</f>
        <v>30</v>
      </c>
      <c r="J35" s="35">
        <f>IFERROR(VLOOKUP(J163,DAY!$A$2:$E$3000,3,0),0)</f>
        <v>1</v>
      </c>
      <c r="K35" s="35">
        <f>IFERROR(VLOOKUP(K163,DAY!$A$2:$E$3000,3,0),0)</f>
        <v>2</v>
      </c>
      <c r="L35" s="35">
        <f>IFERROR(VLOOKUP(L163,DAY!$A$2:$E$3000,3,0),0)</f>
        <v>3</v>
      </c>
      <c r="M35" s="35">
        <f>IFERROR(VLOOKUP(M163,DAY!$A$2:$E$3000,3,0),0)</f>
        <v>4</v>
      </c>
      <c r="N35" s="35">
        <f>IFERROR(VLOOKUP(N163,DAY!$A$2:$E$3000,3,0),0)</f>
        <v>5</v>
      </c>
      <c r="O35" s="35">
        <f>IFERROR(VLOOKUP(O163,DAY!$A$2:$E$3000,3,0),0)</f>
        <v>6</v>
      </c>
      <c r="P35" s="35">
        <f>IFERROR(VLOOKUP(P163,DAY!$A$2:$E$3000,3,0),0)</f>
        <v>7</v>
      </c>
      <c r="Q35" s="35">
        <f>IFERROR(VLOOKUP(Q163,DAY!$A$2:$E$3000,3,0),0)</f>
        <v>8</v>
      </c>
      <c r="R35" s="35">
        <f>IFERROR(VLOOKUP(R163,DAY!$A$2:$E$3000,3,0),0)</f>
        <v>9</v>
      </c>
      <c r="S35" s="35">
        <f>IFERROR(VLOOKUP(S163,DAY!$A$2:$E$3000,3,0),0)</f>
        <v>10</v>
      </c>
      <c r="T35" s="35">
        <f>IFERROR(VLOOKUP(T163,DAY!$A$2:$E$3000,3,0),0)</f>
        <v>11</v>
      </c>
      <c r="U35" s="35">
        <f>IFERROR(VLOOKUP(U163,DAY!$A$2:$E$3000,3,0),0)</f>
        <v>12</v>
      </c>
      <c r="V35" s="35">
        <f>IFERROR(VLOOKUP(V163,DAY!$A$2:$E$3000,3,0),0)</f>
        <v>13</v>
      </c>
      <c r="W35" s="35">
        <f>IFERROR(VLOOKUP(W163,DAY!$A$2:$E$3000,3,0),0)</f>
        <v>14</v>
      </c>
      <c r="X35" s="35">
        <f>IFERROR(VLOOKUP(X163,DAY!$A$2:$E$3000,3,0),0)</f>
        <v>15</v>
      </c>
      <c r="Y35" s="35">
        <f>IFERROR(VLOOKUP(Y163,DAY!$A$2:$E$3000,3,0),0)</f>
        <v>16</v>
      </c>
      <c r="Z35" s="35">
        <f>IFERROR(VLOOKUP(Z163,DAY!$A$2:$E$3000,3,0),0)</f>
        <v>17</v>
      </c>
      <c r="AA35" s="35">
        <f>IFERROR(VLOOKUP(AA163,DAY!$A$2:$E$3000,3,0),0)</f>
        <v>18</v>
      </c>
      <c r="AB35" s="35">
        <f>IFERROR(VLOOKUP(AB163,DAY!$A$2:$E$3000,3,0),0)</f>
        <v>19</v>
      </c>
      <c r="AC35" s="35">
        <f>IFERROR(VLOOKUP(AC163,DAY!$A$2:$E$3000,3,0),0)</f>
        <v>20</v>
      </c>
      <c r="AD35" s="36">
        <f>IFERROR(VLOOKUP(AD163,DAY!$A$2:$E$3000,3,0),0)</f>
        <v>21</v>
      </c>
      <c r="AE35" s="338"/>
      <c r="AF35" s="340"/>
      <c r="AG35" s="211"/>
      <c r="AH35" s="338"/>
      <c r="AI35" s="340"/>
      <c r="AJ35" s="211"/>
      <c r="AM35" s="33"/>
      <c r="AN35" s="33"/>
      <c r="AQ35" s="124">
        <f>IFERROR(VLOOKUP(AQ164,DAY!$A$2:$E$744,2,0),0)</f>
        <v>0</v>
      </c>
    </row>
    <row r="36" spans="1:52" ht="27.75" customHeight="1" x14ac:dyDescent="0.4">
      <c r="A36" s="193"/>
      <c r="B36" s="38" t="s">
        <v>2</v>
      </c>
      <c r="C36" s="38" t="str">
        <f>IFERROR(VLOOKUP(C163,DAY!$A$2:$E$3000,4,0),0)</f>
        <v>月</v>
      </c>
      <c r="D36" s="38" t="str">
        <f>IFERROR(VLOOKUP(D163,DAY!$A$2:$E$3000,4,0),0)</f>
        <v>火</v>
      </c>
      <c r="E36" s="38" t="str">
        <f>IFERROR(VLOOKUP(E163,DAY!$A$2:$E$3000,4,0),0)</f>
        <v>水</v>
      </c>
      <c r="F36" s="38" t="str">
        <f>IFERROR(VLOOKUP(F163,DAY!$A$2:$E$3000,4,0),0)</f>
        <v>木</v>
      </c>
      <c r="G36" s="38" t="str">
        <f>IFERROR(VLOOKUP(G163,DAY!$A$2:$E$3000,4,0),0)</f>
        <v>金</v>
      </c>
      <c r="H36" s="38" t="str">
        <f>IFERROR(VLOOKUP(H163,DAY!$A$2:$E$3000,4,0),0)</f>
        <v>土</v>
      </c>
      <c r="I36" s="38" t="str">
        <f>IFERROR(VLOOKUP(I163,DAY!$A$2:$E$3000,4,0),0)</f>
        <v>日</v>
      </c>
      <c r="J36" s="38" t="str">
        <f>IFERROR(VLOOKUP(J163,DAY!$A$2:$E$3000,4,0),0)</f>
        <v>月</v>
      </c>
      <c r="K36" s="38" t="str">
        <f>IFERROR(VLOOKUP(K163,DAY!$A$2:$E$3000,4,0),0)</f>
        <v>火</v>
      </c>
      <c r="L36" s="38" t="str">
        <f>IFERROR(VLOOKUP(L163,DAY!$A$2:$E$3000,4,0),0)</f>
        <v>水</v>
      </c>
      <c r="M36" s="38" t="str">
        <f>IFERROR(VLOOKUP(M163,DAY!$A$2:$E$3000,4,0),0)</f>
        <v>木</v>
      </c>
      <c r="N36" s="38" t="str">
        <f>IFERROR(VLOOKUP(N163,DAY!$A$2:$E$3000,4,0),0)</f>
        <v>金</v>
      </c>
      <c r="O36" s="38" t="str">
        <f>IFERROR(VLOOKUP(O163,DAY!$A$2:$E$3000,4,0),0)</f>
        <v>土</v>
      </c>
      <c r="P36" s="38" t="str">
        <f>IFERROR(VLOOKUP(P163,DAY!$A$2:$E$3000,4,0),0)</f>
        <v>日</v>
      </c>
      <c r="Q36" s="38" t="str">
        <f>IFERROR(VLOOKUP(Q163,DAY!$A$2:$E$3000,4,0),0)</f>
        <v>月</v>
      </c>
      <c r="R36" s="38" t="str">
        <f>IFERROR(VLOOKUP(R163,DAY!$A$2:$E$3000,4,0),0)</f>
        <v>火</v>
      </c>
      <c r="S36" s="38" t="str">
        <f>IFERROR(VLOOKUP(S163,DAY!$A$2:$E$3000,4,0),0)</f>
        <v>水</v>
      </c>
      <c r="T36" s="38" t="str">
        <f>IFERROR(VLOOKUP(T163,DAY!$A$2:$E$3000,4,0),0)</f>
        <v>木</v>
      </c>
      <c r="U36" s="38" t="str">
        <f>IFERROR(VLOOKUP(U163,DAY!$A$2:$E$3000,4,0),0)</f>
        <v>金</v>
      </c>
      <c r="V36" s="38" t="str">
        <f>IFERROR(VLOOKUP(V163,DAY!$A$2:$E$3000,4,0),0)</f>
        <v>土</v>
      </c>
      <c r="W36" s="38" t="str">
        <f>IFERROR(VLOOKUP(W163,DAY!$A$2:$E$3000,4,0),0)</f>
        <v>日</v>
      </c>
      <c r="X36" s="38" t="str">
        <f>IFERROR(VLOOKUP(X163,DAY!$A$2:$E$3000,4,0),0)</f>
        <v>月</v>
      </c>
      <c r="Y36" s="38" t="str">
        <f>IFERROR(VLOOKUP(Y163,DAY!$A$2:$E$3000,4,0),0)</f>
        <v>火</v>
      </c>
      <c r="Z36" s="38" t="str">
        <f>IFERROR(VLOOKUP(Z163,DAY!$A$2:$E$3000,4,0),0)</f>
        <v>水</v>
      </c>
      <c r="AA36" s="38" t="str">
        <f>IFERROR(VLOOKUP(AA163,DAY!$A$2:$E$3000,4,0),0)</f>
        <v>木</v>
      </c>
      <c r="AB36" s="38" t="str">
        <f>IFERROR(VLOOKUP(AB163,DAY!$A$2:$E$3000,4,0),0)</f>
        <v>金</v>
      </c>
      <c r="AC36" s="38" t="str">
        <f>IFERROR(VLOOKUP(AC163,DAY!$A$2:$E$3000,4,0),0)</f>
        <v>土</v>
      </c>
      <c r="AD36" s="38" t="str">
        <f>IFERROR(VLOOKUP(AD163,DAY!$A$2:$E$3000,4,0),0)</f>
        <v>日</v>
      </c>
      <c r="AE36" s="338"/>
      <c r="AF36" s="340"/>
      <c r="AG36" s="211"/>
      <c r="AH36" s="338"/>
      <c r="AI36" s="340"/>
      <c r="AJ36" s="211"/>
      <c r="AM36" s="33"/>
      <c r="AN36" s="33"/>
      <c r="AQ36" s="37">
        <f>IFERROR(VLOOKUP(AQ164,DAY!$A$2:$E$744,3,0),0)</f>
        <v>0</v>
      </c>
    </row>
    <row r="37" spans="1:52" ht="88.5" customHeight="1" x14ac:dyDescent="0.4">
      <c r="A37" s="193"/>
      <c r="B37" s="39" t="s">
        <v>3</v>
      </c>
      <c r="C37" s="39" t="str">
        <f>IFERROR(VLOOKUP(C163,DAY!$A$2:$E$3000,5,0),0)</f>
        <v/>
      </c>
      <c r="D37" s="39" t="str">
        <f>IFERROR(VLOOKUP(D163,DAY!$A$2:$E$3000,5,0),0)</f>
        <v/>
      </c>
      <c r="E37" s="39" t="str">
        <f>IFERROR(VLOOKUP(E163,DAY!$A$2:$E$3000,5,0),0)</f>
        <v/>
      </c>
      <c r="F37" s="39" t="str">
        <f>IFERROR(VLOOKUP(F163,DAY!$A$2:$E$3000,5,0),0)</f>
        <v/>
      </c>
      <c r="G37" s="39" t="str">
        <f>IFERROR(VLOOKUP(G163,DAY!$A$2:$E$3000,5,0),0)</f>
        <v/>
      </c>
      <c r="H37" s="39" t="str">
        <f>IFERROR(VLOOKUP(H163,DAY!$A$2:$E$3000,5,0),0)</f>
        <v/>
      </c>
      <c r="I37" s="39" t="str">
        <f>IFERROR(VLOOKUP(I163,DAY!$A$2:$E$3000,5,0),0)</f>
        <v/>
      </c>
      <c r="J37" s="39" t="str">
        <f>IFERROR(VLOOKUP(J163,DAY!$A$2:$E$3000,5,0),0)</f>
        <v/>
      </c>
      <c r="K37" s="39" t="str">
        <f>IFERROR(VLOOKUP(K163,DAY!$A$2:$E$3000,5,0),0)</f>
        <v/>
      </c>
      <c r="L37" s="39" t="str">
        <f>IFERROR(VLOOKUP(L163,DAY!$A$2:$E$3000,5,0),0)</f>
        <v/>
      </c>
      <c r="M37" s="39" t="str">
        <f>IFERROR(VLOOKUP(M163,DAY!$A$2:$E$3000,5,0),0)</f>
        <v/>
      </c>
      <c r="N37" s="39" t="str">
        <f>IFERROR(VLOOKUP(N163,DAY!$A$2:$E$3000,5,0),0)</f>
        <v/>
      </c>
      <c r="O37" s="39" t="str">
        <f>IFERROR(VLOOKUP(O163,DAY!$A$2:$E$3000,5,0),0)</f>
        <v/>
      </c>
      <c r="P37" s="39" t="str">
        <f>IFERROR(VLOOKUP(P163,DAY!$A$2:$E$3000,5,0),0)</f>
        <v/>
      </c>
      <c r="Q37" s="39" t="str">
        <f>IFERROR(VLOOKUP(Q163,DAY!$A$2:$E$3000,5,0),0)</f>
        <v/>
      </c>
      <c r="R37" s="39" t="str">
        <f>IFERROR(VLOOKUP(R163,DAY!$A$2:$E$3000,5,0),0)</f>
        <v/>
      </c>
      <c r="S37" s="39" t="str">
        <f>IFERROR(VLOOKUP(S163,DAY!$A$2:$E$3000,5,0),0)</f>
        <v/>
      </c>
      <c r="T37" s="39" t="str">
        <f>IFERROR(VLOOKUP(T163,DAY!$A$2:$E$3000,5,0),0)</f>
        <v/>
      </c>
      <c r="U37" s="39" t="str">
        <f>IFERROR(VLOOKUP(U163,DAY!$A$2:$E$3000,5,0),0)</f>
        <v/>
      </c>
      <c r="V37" s="39" t="str">
        <f>IFERROR(VLOOKUP(V163,DAY!$A$2:$E$3000,5,0),0)</f>
        <v/>
      </c>
      <c r="W37" s="39" t="str">
        <f>IFERROR(VLOOKUP(W163,DAY!$A$2:$E$3000,5,0),0)</f>
        <v/>
      </c>
      <c r="X37" s="39" t="str">
        <f>IFERROR(VLOOKUP(X163,DAY!$A$2:$E$3000,5,0),0)</f>
        <v>海の日</v>
      </c>
      <c r="Y37" s="39" t="str">
        <f>IFERROR(VLOOKUP(Y163,DAY!$A$2:$E$3000,5,0),0)</f>
        <v/>
      </c>
      <c r="Z37" s="39" t="str">
        <f>IFERROR(VLOOKUP(Z163,DAY!$A$2:$E$3000,5,0),0)</f>
        <v/>
      </c>
      <c r="AA37" s="39" t="str">
        <f>IFERROR(VLOOKUP(AA163,DAY!$A$2:$E$3000,5,0),0)</f>
        <v/>
      </c>
      <c r="AB37" s="39" t="str">
        <f>IFERROR(VLOOKUP(AB163,DAY!$A$2:$E$3000,5,0),0)</f>
        <v/>
      </c>
      <c r="AC37" s="39" t="str">
        <f>IFERROR(VLOOKUP(AC163,DAY!$A$2:$E$3000,5,0),0)</f>
        <v/>
      </c>
      <c r="AD37" s="39" t="str">
        <f>IFERROR(VLOOKUP(AD163,DAY!$A$2:$E$3000,5,0),0)</f>
        <v/>
      </c>
      <c r="AE37" s="338"/>
      <c r="AF37" s="340"/>
      <c r="AG37" s="212"/>
      <c r="AH37" s="338"/>
      <c r="AI37" s="340"/>
      <c r="AJ37" s="212"/>
      <c r="AM37" s="41"/>
      <c r="AN37" s="41"/>
      <c r="AQ37" s="37">
        <f>IFERROR(VLOOKUP(AQ164,DAY!$A$2:$E$744,4,0),0)</f>
        <v>0</v>
      </c>
    </row>
    <row r="38" spans="1:52" ht="27.75" customHeight="1" x14ac:dyDescent="0.4">
      <c r="A38" s="193"/>
      <c r="B38" s="126" t="s">
        <v>4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37">
        <f>IF(COUNT(C38:AD38)=0,+(COUNTIF(C38:AD38,"作業"))+(COUNTIF(C38:AD38,"休日")),"")</f>
        <v>0</v>
      </c>
      <c r="AF38" s="138">
        <f>IF(+COUNT(C38:AD38)=0,(COUNTIF(C38:AD38,"休日")),"")</f>
        <v>0</v>
      </c>
      <c r="AG38" s="333">
        <f>IFERROR(IF(COUNTA(C38:AD38)=0,0,IF(COUNTA(C38:AD38)&lt;28,$F$150,IF(AM39&gt;0.284,$F$148,$F$149))),0)</f>
        <v>0</v>
      </c>
      <c r="AH38" s="137">
        <f>IF(COUNT(C39:AD39)=0,+(COUNTIF(C39:AD39,"作業"))+(COUNTIF(C39:AD39,"休日")),"")</f>
        <v>0</v>
      </c>
      <c r="AI38" s="138">
        <f>IF(COUNT(C39:AD39)=0,(COUNTIF(C39:AD39,"休日")),"")</f>
        <v>0</v>
      </c>
      <c r="AJ38" s="333">
        <f>IFERROR(IF(COUNTA(C39:AD39)=0,0,IF(COUNTA(C39:AD39)&lt;28,$F$150,IF(AN39&gt;0.284,$F$146,$F$147))),0)</f>
        <v>0</v>
      </c>
      <c r="AL38" s="40"/>
      <c r="AM38" s="33"/>
      <c r="AN38" s="33"/>
      <c r="AO38" s="40"/>
      <c r="AP38" s="40"/>
      <c r="AQ38" s="39">
        <f>IFERROR(VLOOKUP(AQ164,DAY!$A$2:$E$744,5,0),0)</f>
        <v>0</v>
      </c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ht="27.75" customHeight="1" thickBot="1" x14ac:dyDescent="0.45">
      <c r="A39" s="222"/>
      <c r="B39" s="127" t="s">
        <v>5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335">
        <f>IFERROR(AM39,0)</f>
        <v>0</v>
      </c>
      <c r="AF39" s="336"/>
      <c r="AG39" s="334"/>
      <c r="AH39" s="335">
        <f>IFERROR(AN39,0)</f>
        <v>0</v>
      </c>
      <c r="AI39" s="336"/>
      <c r="AJ39" s="334"/>
      <c r="AM39" s="46" t="e">
        <f>ROUNDDOWN(AF38/AE38,3)</f>
        <v>#DIV/0!</v>
      </c>
      <c r="AN39" s="47" t="e">
        <f>ROUNDDOWN(AI38/AH38,3)</f>
        <v>#DIV/0!</v>
      </c>
      <c r="AQ39" s="43">
        <f>IFERROR(VLOOKUP(AQ164,DAY!$A$2:$E$744,6,0),0)</f>
        <v>0</v>
      </c>
    </row>
    <row r="40" spans="1:52" s="42" customFormat="1" ht="27.75" customHeight="1" thickBot="1" x14ac:dyDescent="0.45">
      <c r="A40" s="196" t="s">
        <v>66</v>
      </c>
      <c r="B40" s="48" t="s">
        <v>0</v>
      </c>
      <c r="C40" s="48">
        <f>IFERROR(VLOOKUP(C164,DAY!$A$2:$E$3000,2,0),0)</f>
        <v>7</v>
      </c>
      <c r="D40" s="48">
        <f>IFERROR(VLOOKUP(D164,DAY!$A$2:$E$744,2,0),0)</f>
        <v>7</v>
      </c>
      <c r="E40" s="48">
        <f>IFERROR(VLOOKUP(E164,DAY!$A$2:$E$744,2,0),0)</f>
        <v>7</v>
      </c>
      <c r="F40" s="48">
        <f>IFERROR(VLOOKUP(F164,DAY!$A$2:$E$744,2,0),0)</f>
        <v>7</v>
      </c>
      <c r="G40" s="48">
        <f>IFERROR(VLOOKUP(G164,DAY!$A$2:$E$744,2,0),0)</f>
        <v>7</v>
      </c>
      <c r="H40" s="48">
        <f>IFERROR(VLOOKUP(H164,DAY!$A$2:$E$744,2,0),0)</f>
        <v>7</v>
      </c>
      <c r="I40" s="48">
        <f>IFERROR(VLOOKUP(I164,DAY!$A$2:$E$744,2,0),0)</f>
        <v>7</v>
      </c>
      <c r="J40" s="48">
        <f>IFERROR(VLOOKUP(J164,DAY!$A$2:$E$744,2,0),0)</f>
        <v>7</v>
      </c>
      <c r="K40" s="48">
        <f>IFERROR(VLOOKUP(K164,DAY!$A$2:$E$744,2,0),0)</f>
        <v>7</v>
      </c>
      <c r="L40" s="48">
        <f>IFERROR(VLOOKUP(L164,DAY!$A$2:$E$744,2,0),0)</f>
        <v>7</v>
      </c>
      <c r="M40" s="48">
        <f>IFERROR(VLOOKUP(M164,DAY!$A$2:$E$744,2,0),0)</f>
        <v>8</v>
      </c>
      <c r="N40" s="48">
        <f>IFERROR(VLOOKUP(N164,DAY!$A$2:$E$744,2,0),0)</f>
        <v>8</v>
      </c>
      <c r="O40" s="48">
        <f>IFERROR(VLOOKUP(O164,DAY!$A$2:$E$744,2,0),0)</f>
        <v>8</v>
      </c>
      <c r="P40" s="48">
        <f>IFERROR(VLOOKUP(P164,DAY!$A$2:$E$744,2,0),0)</f>
        <v>8</v>
      </c>
      <c r="Q40" s="48">
        <f>IFERROR(VLOOKUP(Q164,DAY!$A$2:$E$744,2,0),0)</f>
        <v>8</v>
      </c>
      <c r="R40" s="48">
        <f>IFERROR(VLOOKUP(R164,DAY!$A$2:$E$744,2,0),0)</f>
        <v>8</v>
      </c>
      <c r="S40" s="48">
        <f>IFERROR(VLOOKUP(S164,DAY!$A$2:$E$744,2,0),0)</f>
        <v>8</v>
      </c>
      <c r="T40" s="48">
        <f>IFERROR(VLOOKUP(T164,DAY!$A$2:$E$744,2,0),0)</f>
        <v>8</v>
      </c>
      <c r="U40" s="48">
        <f>IFERROR(VLOOKUP(U164,DAY!$A$2:$E$744,2,0),0)</f>
        <v>8</v>
      </c>
      <c r="V40" s="48">
        <f>IFERROR(VLOOKUP(V164,DAY!$A$2:$E$744,2,0),0)</f>
        <v>8</v>
      </c>
      <c r="W40" s="48">
        <f>IFERROR(VLOOKUP(W164,DAY!$A$2:$E$744,2,0),0)</f>
        <v>8</v>
      </c>
      <c r="X40" s="48">
        <f>IFERROR(VLOOKUP(X164,DAY!$A$2:$E$744,2,0),0)</f>
        <v>8</v>
      </c>
      <c r="Y40" s="48">
        <f>IFERROR(VLOOKUP(Y164,DAY!$A$2:$E$744,2,0),0)</f>
        <v>8</v>
      </c>
      <c r="Z40" s="48">
        <f>IFERROR(VLOOKUP(Z164,DAY!$A$2:$E$744,2,0),0)</f>
        <v>8</v>
      </c>
      <c r="AA40" s="48">
        <f>IFERROR(VLOOKUP(AA164,DAY!$A$2:$E$744,2,0),0)</f>
        <v>8</v>
      </c>
      <c r="AB40" s="48">
        <f>IFERROR(VLOOKUP(AB164,DAY!$A$2:$E$744,2,0),0)</f>
        <v>8</v>
      </c>
      <c r="AC40" s="48">
        <f>IFERROR(VLOOKUP(AC164,DAY!$A$2:$E$744,2,0),0)</f>
        <v>8</v>
      </c>
      <c r="AD40" s="48">
        <f>IFERROR(VLOOKUP(AD164,DAY!$A$2:$E$744,2,0),0)</f>
        <v>8</v>
      </c>
      <c r="AE40" s="337" t="s">
        <v>11</v>
      </c>
      <c r="AF40" s="339" t="s">
        <v>12</v>
      </c>
      <c r="AG40" s="211" t="s">
        <v>84</v>
      </c>
      <c r="AH40" s="341" t="s">
        <v>11</v>
      </c>
      <c r="AI40" s="342" t="s">
        <v>13</v>
      </c>
      <c r="AJ40" s="211" t="s">
        <v>84</v>
      </c>
      <c r="AK40" s="40"/>
      <c r="AL40" s="20"/>
      <c r="AM40" s="33"/>
      <c r="AN40" s="33"/>
      <c r="AO40" s="20"/>
      <c r="AP40" s="20"/>
      <c r="AQ40" s="45">
        <f>IFERROR(VLOOKUP(AQ164,DAY!$A$2:$E$744,7,0),0)</f>
        <v>0</v>
      </c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7.75" customHeight="1" x14ac:dyDescent="0.4">
      <c r="A41" s="193"/>
      <c r="B41" s="35" t="s">
        <v>1</v>
      </c>
      <c r="C41" s="35">
        <f>IFERROR(VLOOKUP(C164,DAY!$A$2:$E$3000,3,0),0)</f>
        <v>22</v>
      </c>
      <c r="D41" s="35">
        <f>IFERROR(VLOOKUP(D164,DAY!$A$2:$E$744,3,0),0)</f>
        <v>23</v>
      </c>
      <c r="E41" s="35">
        <f>IFERROR(VLOOKUP(E164,DAY!$A$2:$E$744,3,0),0)</f>
        <v>24</v>
      </c>
      <c r="F41" s="35">
        <f>IFERROR(VLOOKUP(F164,DAY!$A$2:$E$744,3,0),0)</f>
        <v>25</v>
      </c>
      <c r="G41" s="35">
        <f>IFERROR(VLOOKUP(G164,DAY!$A$2:$E$744,3,0),0)</f>
        <v>26</v>
      </c>
      <c r="H41" s="35">
        <f>IFERROR(VLOOKUP(H164,DAY!$A$2:$E$744,3,0),0)</f>
        <v>27</v>
      </c>
      <c r="I41" s="35">
        <f>IFERROR(VLOOKUP(I164,DAY!$A$2:$E$744,3,0),0)</f>
        <v>28</v>
      </c>
      <c r="J41" s="35">
        <f>IFERROR(VLOOKUP(J164,DAY!$A$2:$E$744,3,0),0)</f>
        <v>29</v>
      </c>
      <c r="K41" s="35">
        <f>IFERROR(VLOOKUP(K164,DAY!$A$2:$E$744,3,0),0)</f>
        <v>30</v>
      </c>
      <c r="L41" s="35">
        <f>IFERROR(VLOOKUP(L164,DAY!$A$2:$E$744,3,0),0)</f>
        <v>31</v>
      </c>
      <c r="M41" s="35">
        <f>IFERROR(VLOOKUP(M164,DAY!$A$2:$E$744,3,0),0)</f>
        <v>1</v>
      </c>
      <c r="N41" s="35">
        <f>IFERROR(VLOOKUP(N164,DAY!$A$2:$E$744,3,0),0)</f>
        <v>2</v>
      </c>
      <c r="O41" s="35">
        <f>IFERROR(VLOOKUP(O164,DAY!$A$2:$E$744,3,0),0)</f>
        <v>3</v>
      </c>
      <c r="P41" s="35">
        <f>IFERROR(VLOOKUP(P164,DAY!$A$2:$E$744,3,0),0)</f>
        <v>4</v>
      </c>
      <c r="Q41" s="35">
        <f>IFERROR(VLOOKUP(Q164,DAY!$A$2:$E$744,3,0),0)</f>
        <v>5</v>
      </c>
      <c r="R41" s="35">
        <f>IFERROR(VLOOKUP(R164,DAY!$A$2:$E$744,3,0),0)</f>
        <v>6</v>
      </c>
      <c r="S41" s="35">
        <f>IFERROR(VLOOKUP(S164,DAY!$A$2:$E$744,3,0),0)</f>
        <v>7</v>
      </c>
      <c r="T41" s="35">
        <f>IFERROR(VLOOKUP(T164,DAY!$A$2:$E$744,3,0),0)</f>
        <v>8</v>
      </c>
      <c r="U41" s="35">
        <f>IFERROR(VLOOKUP(U164,DAY!$A$2:$E$744,3,0),0)</f>
        <v>9</v>
      </c>
      <c r="V41" s="35">
        <f>IFERROR(VLOOKUP(V164,DAY!$A$2:$E$744,3,0),0)</f>
        <v>10</v>
      </c>
      <c r="W41" s="35">
        <f>IFERROR(VLOOKUP(W164,DAY!$A$2:$E$744,3,0),0)</f>
        <v>11</v>
      </c>
      <c r="X41" s="35">
        <f>IFERROR(VLOOKUP(X164,DAY!$A$2:$E$744,3,0),0)</f>
        <v>12</v>
      </c>
      <c r="Y41" s="35">
        <f>IFERROR(VLOOKUP(Y164,DAY!$A$2:$E$744,3,0),0)</f>
        <v>13</v>
      </c>
      <c r="Z41" s="35">
        <f>IFERROR(VLOOKUP(Z164,DAY!$A$2:$E$744,3,0),0)</f>
        <v>14</v>
      </c>
      <c r="AA41" s="35">
        <f>IFERROR(VLOOKUP(AA164,DAY!$A$2:$E$744,3,0),0)</f>
        <v>15</v>
      </c>
      <c r="AB41" s="35">
        <f>IFERROR(VLOOKUP(AB164,DAY!$A$2:$E$744,3,0),0)</f>
        <v>16</v>
      </c>
      <c r="AC41" s="35">
        <f>IFERROR(VLOOKUP(AC164,DAY!$A$2:$E$744,3,0),0)</f>
        <v>17</v>
      </c>
      <c r="AD41" s="36">
        <f>IFERROR(VLOOKUP(AD164,DAY!$A$2:$E$744,3,0),0)</f>
        <v>18</v>
      </c>
      <c r="AE41" s="338"/>
      <c r="AF41" s="340"/>
      <c r="AG41" s="211"/>
      <c r="AH41" s="338"/>
      <c r="AI41" s="340"/>
      <c r="AJ41" s="211"/>
      <c r="AM41" s="33"/>
      <c r="AN41" s="33"/>
      <c r="AQ41" s="38">
        <f>IFERROR(VLOOKUP(AQ165,DAY!$A$2:$E$744,2,0),0)</f>
        <v>0</v>
      </c>
    </row>
    <row r="42" spans="1:52" ht="27.75" customHeight="1" x14ac:dyDescent="0.4">
      <c r="A42" s="193"/>
      <c r="B42" s="38" t="s">
        <v>2</v>
      </c>
      <c r="C42" s="38" t="str">
        <f>IFERROR(VLOOKUP(C164,DAY!$A$2:$E$3000,4,0),0)</f>
        <v>月</v>
      </c>
      <c r="D42" s="38" t="str">
        <f>IFERROR(VLOOKUP(D164,DAY!$A$2:$E$3000,4,0),0)</f>
        <v>火</v>
      </c>
      <c r="E42" s="38" t="str">
        <f>IFERROR(VLOOKUP(E164,DAY!$A$2:$E$3000,4,0),0)</f>
        <v>水</v>
      </c>
      <c r="F42" s="38" t="str">
        <f>IFERROR(VLOOKUP(F164,DAY!$A$2:$E$3000,4,0),0)</f>
        <v>木</v>
      </c>
      <c r="G42" s="38" t="str">
        <f>IFERROR(VLOOKUP(G164,DAY!$A$2:$E$3000,4,0),0)</f>
        <v>金</v>
      </c>
      <c r="H42" s="38" t="str">
        <f>IFERROR(VLOOKUP(H164,DAY!$A$2:$E$3000,4,0),0)</f>
        <v>土</v>
      </c>
      <c r="I42" s="38" t="str">
        <f>IFERROR(VLOOKUP(I164,DAY!$A$2:$E$3000,4,0),0)</f>
        <v>日</v>
      </c>
      <c r="J42" s="38" t="str">
        <f>IFERROR(VLOOKUP(J164,DAY!$A$2:$E$3000,4,0),0)</f>
        <v>月</v>
      </c>
      <c r="K42" s="38" t="str">
        <f>IFERROR(VLOOKUP(K164,DAY!$A$2:$E$3000,4,0),0)</f>
        <v>火</v>
      </c>
      <c r="L42" s="38" t="str">
        <f>IFERROR(VLOOKUP(L164,DAY!$A$2:$E$3000,4,0),0)</f>
        <v>水</v>
      </c>
      <c r="M42" s="38" t="str">
        <f>IFERROR(VLOOKUP(M164,DAY!$A$2:$E$3000,4,0),0)</f>
        <v>木</v>
      </c>
      <c r="N42" s="38" t="str">
        <f>IFERROR(VLOOKUP(N164,DAY!$A$2:$E$3000,4,0),0)</f>
        <v>金</v>
      </c>
      <c r="O42" s="38" t="str">
        <f>IFERROR(VLOOKUP(O164,DAY!$A$2:$E$3000,4,0),0)</f>
        <v>土</v>
      </c>
      <c r="P42" s="38" t="str">
        <f>IFERROR(VLOOKUP(P164,DAY!$A$2:$E$3000,4,0),0)</f>
        <v>日</v>
      </c>
      <c r="Q42" s="38" t="str">
        <f>IFERROR(VLOOKUP(Q164,DAY!$A$2:$E$3000,4,0),0)</f>
        <v>月</v>
      </c>
      <c r="R42" s="38" t="str">
        <f>IFERROR(VLOOKUP(R164,DAY!$A$2:$E$3000,4,0),0)</f>
        <v>火</v>
      </c>
      <c r="S42" s="38" t="str">
        <f>IFERROR(VLOOKUP(S164,DAY!$A$2:$E$3000,4,0),0)</f>
        <v>水</v>
      </c>
      <c r="T42" s="38" t="str">
        <f>IFERROR(VLOOKUP(T164,DAY!$A$2:$E$3000,4,0),0)</f>
        <v>木</v>
      </c>
      <c r="U42" s="38" t="str">
        <f>IFERROR(VLOOKUP(U164,DAY!$A$2:$E$3000,4,0),0)</f>
        <v>金</v>
      </c>
      <c r="V42" s="38" t="str">
        <f>IFERROR(VLOOKUP(V164,DAY!$A$2:$E$3000,4,0),0)</f>
        <v>土</v>
      </c>
      <c r="W42" s="38" t="str">
        <f>IFERROR(VLOOKUP(W164,DAY!$A$2:$E$3000,4,0),0)</f>
        <v>日</v>
      </c>
      <c r="X42" s="38" t="str">
        <f>IFERROR(VLOOKUP(X164,DAY!$A$2:$E$3000,4,0),0)</f>
        <v>月</v>
      </c>
      <c r="Y42" s="38" t="str">
        <f>IFERROR(VLOOKUP(Y164,DAY!$A$2:$E$3000,4,0),0)</f>
        <v>火</v>
      </c>
      <c r="Z42" s="38" t="str">
        <f>IFERROR(VLOOKUP(Z164,DAY!$A$2:$E$3000,4,0),0)</f>
        <v>水</v>
      </c>
      <c r="AA42" s="38" t="str">
        <f>IFERROR(VLOOKUP(AA164,DAY!$A$2:$E$3000,4,0),0)</f>
        <v>木</v>
      </c>
      <c r="AB42" s="38" t="str">
        <f>IFERROR(VLOOKUP(AB164,DAY!$A$2:$E$3000,4,0),0)</f>
        <v>金</v>
      </c>
      <c r="AC42" s="38" t="str">
        <f>IFERROR(VLOOKUP(AC164,DAY!$A$2:$E$3000,4,0),0)</f>
        <v>土</v>
      </c>
      <c r="AD42" s="38" t="str">
        <f>IFERROR(VLOOKUP(AD164,DAY!$A$2:$E$3000,4,0),0)</f>
        <v>日</v>
      </c>
      <c r="AE42" s="338"/>
      <c r="AF42" s="340"/>
      <c r="AG42" s="211"/>
      <c r="AH42" s="338"/>
      <c r="AI42" s="340"/>
      <c r="AJ42" s="211"/>
      <c r="AM42" s="33"/>
      <c r="AN42" s="33"/>
      <c r="AQ42" s="37">
        <f>IFERROR(VLOOKUP(AQ165,DAY!$A$2:$E$744,3,0),0)</f>
        <v>0</v>
      </c>
    </row>
    <row r="43" spans="1:52" ht="88.5" customHeight="1" x14ac:dyDescent="0.4">
      <c r="A43" s="193"/>
      <c r="B43" s="39" t="s">
        <v>3</v>
      </c>
      <c r="C43" s="39" t="str">
        <f>IFERROR(VLOOKUP(C164,DAY!$A$2:$E$3000,5,0),0)</f>
        <v/>
      </c>
      <c r="D43" s="39" t="str">
        <f>IFERROR(VLOOKUP(D164,DAY!$A$2:$E$3000,5,0),0)</f>
        <v/>
      </c>
      <c r="E43" s="39" t="str">
        <f>IFERROR(VLOOKUP(E164,DAY!$A$2:$E$3000,5,0),0)</f>
        <v/>
      </c>
      <c r="F43" s="39" t="str">
        <f>IFERROR(VLOOKUP(F164,DAY!$A$2:$E$3000,5,0),0)</f>
        <v/>
      </c>
      <c r="G43" s="39" t="str">
        <f>IFERROR(VLOOKUP(G164,DAY!$A$2:$E$3000,5,0),0)</f>
        <v/>
      </c>
      <c r="H43" s="39" t="str">
        <f>IFERROR(VLOOKUP(H164,DAY!$A$2:$E$3000,5,0),0)</f>
        <v/>
      </c>
      <c r="I43" s="39" t="str">
        <f>IFERROR(VLOOKUP(I164,DAY!$A$2:$E$3000,5,0),0)</f>
        <v/>
      </c>
      <c r="J43" s="39" t="str">
        <f>IFERROR(VLOOKUP(J164,DAY!$A$2:$E$3000,5,0),0)</f>
        <v/>
      </c>
      <c r="K43" s="39" t="str">
        <f>IFERROR(VLOOKUP(K164,DAY!$A$2:$E$3000,5,0),0)</f>
        <v/>
      </c>
      <c r="L43" s="39" t="str">
        <f>IFERROR(VLOOKUP(L164,DAY!$A$2:$E$3000,5,0),0)</f>
        <v/>
      </c>
      <c r="M43" s="39" t="str">
        <f>IFERROR(VLOOKUP(M164,DAY!$A$2:$E$3000,5,0),0)</f>
        <v/>
      </c>
      <c r="N43" s="39" t="str">
        <f>IFERROR(VLOOKUP(N164,DAY!$A$2:$E$3000,5,0),0)</f>
        <v/>
      </c>
      <c r="O43" s="39" t="str">
        <f>IFERROR(VLOOKUP(O164,DAY!$A$2:$E$3000,5,0),0)</f>
        <v/>
      </c>
      <c r="P43" s="39" t="str">
        <f>IFERROR(VLOOKUP(P164,DAY!$A$2:$E$3000,5,0),0)</f>
        <v/>
      </c>
      <c r="Q43" s="39" t="str">
        <f>IFERROR(VLOOKUP(Q164,DAY!$A$2:$E$3000,5,0),0)</f>
        <v/>
      </c>
      <c r="R43" s="39" t="str">
        <f>IFERROR(VLOOKUP(R164,DAY!$A$2:$E$3000,5,0),0)</f>
        <v/>
      </c>
      <c r="S43" s="39" t="str">
        <f>IFERROR(VLOOKUP(S164,DAY!$A$2:$E$3000,5,0),0)</f>
        <v/>
      </c>
      <c r="T43" s="39" t="str">
        <f>IFERROR(VLOOKUP(T164,DAY!$A$2:$E$3000,5,0),0)</f>
        <v/>
      </c>
      <c r="U43" s="39" t="str">
        <f>IFERROR(VLOOKUP(U164,DAY!$A$2:$E$3000,5,0),0)</f>
        <v/>
      </c>
      <c r="V43" s="39" t="str">
        <f>IFERROR(VLOOKUP(V164,DAY!$A$2:$E$3000,5,0),0)</f>
        <v/>
      </c>
      <c r="W43" s="39" t="str">
        <f>IFERROR(VLOOKUP(W164,DAY!$A$2:$E$3000,5,0),0)</f>
        <v>山の日</v>
      </c>
      <c r="X43" s="39" t="str">
        <f>IFERROR(VLOOKUP(X164,DAY!$A$2:$E$3000,5,0),0)</f>
        <v>振替休日</v>
      </c>
      <c r="Y43" s="39" t="str">
        <f>IFERROR(VLOOKUP(Y164,DAY!$A$2:$E$3000,5,0),0)</f>
        <v/>
      </c>
      <c r="Z43" s="39" t="str">
        <f>IFERROR(VLOOKUP(Z164,DAY!$A$2:$E$3000,5,0),0)</f>
        <v/>
      </c>
      <c r="AA43" s="39" t="str">
        <f>IFERROR(VLOOKUP(AA164,DAY!$A$2:$E$3000,5,0),0)</f>
        <v/>
      </c>
      <c r="AB43" s="39" t="str">
        <f>IFERROR(VLOOKUP(AB164,DAY!$A$2:$E$3000,5,0),0)</f>
        <v/>
      </c>
      <c r="AC43" s="39" t="str">
        <f>IFERROR(VLOOKUP(AC164,DAY!$A$2:$E$3000,5,0),0)</f>
        <v/>
      </c>
      <c r="AD43" s="39" t="str">
        <f>IFERROR(VLOOKUP(AD164,DAY!$A$2:$E$3000,5,0),0)</f>
        <v/>
      </c>
      <c r="AE43" s="338"/>
      <c r="AF43" s="340"/>
      <c r="AG43" s="212"/>
      <c r="AH43" s="338"/>
      <c r="AI43" s="340"/>
      <c r="AJ43" s="212"/>
      <c r="AM43" s="41"/>
      <c r="AN43" s="41"/>
      <c r="AQ43" s="37">
        <f>IFERROR(VLOOKUP(AQ165,DAY!$A$2:$E$744,4,0),0)</f>
        <v>0</v>
      </c>
    </row>
    <row r="44" spans="1:52" ht="27.75" customHeight="1" x14ac:dyDescent="0.4">
      <c r="A44" s="193"/>
      <c r="B44" s="126" t="s">
        <v>4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37">
        <f>IF(COUNT(C44:AD44)=0,+(COUNTIF(C44:AD44,"作業"))+(COUNTIF(C44:AD44,"休日")),"")</f>
        <v>0</v>
      </c>
      <c r="AF44" s="138">
        <f>IF(+COUNT(C44:AD44)=0,(COUNTIF(C44:AD44,"休日")),"")</f>
        <v>0</v>
      </c>
      <c r="AG44" s="333">
        <f>IFERROR(IF(COUNTA(C44:AD44)=0,0,IF(COUNTA(C44:AD44)&lt;28,$F$150,IF(AM45&gt;0.284,$F$148,$F$149))),0)</f>
        <v>0</v>
      </c>
      <c r="AH44" s="137">
        <f>IF(COUNT(C45:AD45)=0,+(COUNTIF(C45:AD45,"作業"))+(COUNTIF(C45:AD45,"休日")),"")</f>
        <v>0</v>
      </c>
      <c r="AI44" s="138">
        <f>IF(COUNT(C45:AD45)=0,(COUNTIF(C45:AD45,"休日")),"")</f>
        <v>0</v>
      </c>
      <c r="AJ44" s="333">
        <f>IFERROR(IF(COUNTA(C45:AD45)=0,0,IF(COUNTA(C45:AD45)&lt;28,$F$150,IF(AN45&gt;0.284,$F$146,$F$147))),0)</f>
        <v>0</v>
      </c>
      <c r="AL44" s="40"/>
      <c r="AM44" s="33"/>
      <c r="AN44" s="33"/>
      <c r="AO44" s="40"/>
      <c r="AP44" s="40"/>
      <c r="AQ44" s="39">
        <f>IFERROR(VLOOKUP(AQ165,DAY!$A$2:$E$744,5,0),0)</f>
        <v>0</v>
      </c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ht="27.75" customHeight="1" thickBot="1" x14ac:dyDescent="0.45">
      <c r="A45" s="222"/>
      <c r="B45" s="127" t="s">
        <v>5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335">
        <f>IFERROR(AM45,0)</f>
        <v>0</v>
      </c>
      <c r="AF45" s="336"/>
      <c r="AG45" s="334"/>
      <c r="AH45" s="335">
        <f>IFERROR(AN45,0)</f>
        <v>0</v>
      </c>
      <c r="AI45" s="336"/>
      <c r="AJ45" s="334"/>
      <c r="AM45" s="46" t="e">
        <f>ROUNDDOWN(AF44/AE44,3)</f>
        <v>#DIV/0!</v>
      </c>
      <c r="AN45" s="47" t="e">
        <f>ROUNDDOWN(AI44/AH44,3)</f>
        <v>#DIV/0!</v>
      </c>
      <c r="AQ45" s="43">
        <f>IFERROR(VLOOKUP(AQ165,DAY!$A$2:$E$744,6,0),0)</f>
        <v>0</v>
      </c>
    </row>
    <row r="46" spans="1:52" s="42" customFormat="1" ht="27.75" customHeight="1" x14ac:dyDescent="0.4">
      <c r="A46" s="196" t="s">
        <v>67</v>
      </c>
      <c r="B46" s="32" t="s">
        <v>0</v>
      </c>
      <c r="C46" s="32">
        <f>IFERROR(VLOOKUP(C165,DAY!$A$2:$E$3000,2,0),0)</f>
        <v>8</v>
      </c>
      <c r="D46" s="32">
        <f>IFERROR(VLOOKUP(D165,DAY!$A$2:$E$744,2,0),0)</f>
        <v>8</v>
      </c>
      <c r="E46" s="32">
        <f>IFERROR(VLOOKUP(E165,DAY!$A$2:$E$744,2,0),0)</f>
        <v>8</v>
      </c>
      <c r="F46" s="32">
        <f>IFERROR(VLOOKUP(F165,DAY!$A$2:$E$744,2,0),0)</f>
        <v>8</v>
      </c>
      <c r="G46" s="32">
        <f>IFERROR(VLOOKUP(G165,DAY!$A$2:$E$744,2,0),0)</f>
        <v>8</v>
      </c>
      <c r="H46" s="32">
        <f>IFERROR(VLOOKUP(H165,DAY!$A$2:$E$744,2,0),0)</f>
        <v>8</v>
      </c>
      <c r="I46" s="32">
        <f>IFERROR(VLOOKUP(I165,DAY!$A$2:$E$744,2,0),0)</f>
        <v>8</v>
      </c>
      <c r="J46" s="32">
        <f>IFERROR(VLOOKUP(J165,DAY!$A$2:$E$744,2,0),0)</f>
        <v>8</v>
      </c>
      <c r="K46" s="32">
        <f>IFERROR(VLOOKUP(K165,DAY!$A$2:$E$744,2,0),0)</f>
        <v>8</v>
      </c>
      <c r="L46" s="32">
        <f>IFERROR(VLOOKUP(L165,DAY!$A$2:$E$744,2,0),0)</f>
        <v>8</v>
      </c>
      <c r="M46" s="32">
        <f>IFERROR(VLOOKUP(M165,DAY!$A$2:$E$744,2,0),0)</f>
        <v>8</v>
      </c>
      <c r="N46" s="32">
        <f>IFERROR(VLOOKUP(N165,DAY!$A$2:$E$744,2,0),0)</f>
        <v>8</v>
      </c>
      <c r="O46" s="32">
        <f>IFERROR(VLOOKUP(O165,DAY!$A$2:$E$744,2,0),0)</f>
        <v>8</v>
      </c>
      <c r="P46" s="32">
        <f>IFERROR(VLOOKUP(P165,DAY!$A$2:$E$744,2,0),0)</f>
        <v>9</v>
      </c>
      <c r="Q46" s="32">
        <f>IFERROR(VLOOKUP(Q165,DAY!$A$2:$E$744,2,0),0)</f>
        <v>9</v>
      </c>
      <c r="R46" s="32">
        <f>IFERROR(VLOOKUP(R165,DAY!$A$2:$E$744,2,0),0)</f>
        <v>9</v>
      </c>
      <c r="S46" s="32">
        <f>IFERROR(VLOOKUP(S165,DAY!$A$2:$E$744,2,0),0)</f>
        <v>9</v>
      </c>
      <c r="T46" s="32">
        <f>IFERROR(VLOOKUP(T165,DAY!$A$2:$E$744,2,0),0)</f>
        <v>9</v>
      </c>
      <c r="U46" s="32">
        <f>IFERROR(VLOOKUP(U165,DAY!$A$2:$E$744,2,0),0)</f>
        <v>9</v>
      </c>
      <c r="V46" s="32">
        <f>IFERROR(VLOOKUP(V165,DAY!$A$2:$E$744,2,0),0)</f>
        <v>9</v>
      </c>
      <c r="W46" s="32">
        <f>IFERROR(VLOOKUP(W165,DAY!$A$2:$E$744,2,0),0)</f>
        <v>9</v>
      </c>
      <c r="X46" s="32">
        <f>IFERROR(VLOOKUP(X165,DAY!$A$2:$E$744,2,0),0)</f>
        <v>9</v>
      </c>
      <c r="Y46" s="32">
        <f>IFERROR(VLOOKUP(Y165,DAY!$A$2:$E$744,2,0),0)</f>
        <v>9</v>
      </c>
      <c r="Z46" s="32">
        <f>IFERROR(VLOOKUP(Z165,DAY!$A$2:$E$744,2,0),0)</f>
        <v>9</v>
      </c>
      <c r="AA46" s="32">
        <f>IFERROR(VLOOKUP(AA165,DAY!$A$2:$E$744,2,0),0)</f>
        <v>9</v>
      </c>
      <c r="AB46" s="32">
        <f>IFERROR(VLOOKUP(AB165,DAY!$A$2:$E$744,2,0),0)</f>
        <v>9</v>
      </c>
      <c r="AC46" s="32">
        <f>IFERROR(VLOOKUP(AC165,DAY!$A$2:$E$744,2,0),0)</f>
        <v>9</v>
      </c>
      <c r="AD46" s="32">
        <f>IFERROR(VLOOKUP(AD165,DAY!$A$2:$E$744,2,0),0)</f>
        <v>9</v>
      </c>
      <c r="AE46" s="337" t="s">
        <v>11</v>
      </c>
      <c r="AF46" s="339" t="s">
        <v>12</v>
      </c>
      <c r="AG46" s="211" t="s">
        <v>84</v>
      </c>
      <c r="AH46" s="341" t="s">
        <v>11</v>
      </c>
      <c r="AI46" s="342" t="s">
        <v>13</v>
      </c>
      <c r="AJ46" s="211" t="s">
        <v>84</v>
      </c>
      <c r="AK46" s="40"/>
      <c r="AL46" s="20"/>
      <c r="AM46" s="33"/>
      <c r="AN46" s="33"/>
      <c r="AO46" s="20"/>
      <c r="AP46" s="20"/>
      <c r="AQ46" s="50">
        <f>IFERROR(VLOOKUP(AQ165,DAY!$A$2:$E$744,7,0),0)</f>
        <v>0</v>
      </c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7.75" customHeight="1" x14ac:dyDescent="0.4">
      <c r="A47" s="193"/>
      <c r="B47" s="35" t="s">
        <v>1</v>
      </c>
      <c r="C47" s="35">
        <f>IFERROR(VLOOKUP(C165,DAY!$A$2:$E$3000,3,0),0)</f>
        <v>19</v>
      </c>
      <c r="D47" s="35">
        <f>IFERROR(VLOOKUP(D165,DAY!$A$2:$E$744,3,0),0)</f>
        <v>20</v>
      </c>
      <c r="E47" s="35">
        <f>IFERROR(VLOOKUP(E165,DAY!$A$2:$E$744,3,0),0)</f>
        <v>21</v>
      </c>
      <c r="F47" s="35">
        <f>IFERROR(VLOOKUP(F165,DAY!$A$2:$E$744,3,0),0)</f>
        <v>22</v>
      </c>
      <c r="G47" s="35">
        <f>IFERROR(VLOOKUP(G165,DAY!$A$2:$E$744,3,0),0)</f>
        <v>23</v>
      </c>
      <c r="H47" s="35">
        <f>IFERROR(VLOOKUP(H165,DAY!$A$2:$E$744,3,0),0)</f>
        <v>24</v>
      </c>
      <c r="I47" s="35">
        <f>IFERROR(VLOOKUP(I165,DAY!$A$2:$E$744,3,0),0)</f>
        <v>25</v>
      </c>
      <c r="J47" s="35">
        <f>IFERROR(VLOOKUP(J165,DAY!$A$2:$E$744,3,0),0)</f>
        <v>26</v>
      </c>
      <c r="K47" s="35">
        <f>IFERROR(VLOOKUP(K165,DAY!$A$2:$E$744,3,0),0)</f>
        <v>27</v>
      </c>
      <c r="L47" s="35">
        <f>IFERROR(VLOOKUP(L165,DAY!$A$2:$E$744,3,0),0)</f>
        <v>28</v>
      </c>
      <c r="M47" s="35">
        <f>IFERROR(VLOOKUP(M165,DAY!$A$2:$E$744,3,0),0)</f>
        <v>29</v>
      </c>
      <c r="N47" s="35">
        <f>IFERROR(VLOOKUP(N165,DAY!$A$2:$E$744,3,0),0)</f>
        <v>30</v>
      </c>
      <c r="O47" s="35">
        <f>IFERROR(VLOOKUP(O165,DAY!$A$2:$E$744,3,0),0)</f>
        <v>31</v>
      </c>
      <c r="P47" s="35">
        <f>IFERROR(VLOOKUP(P165,DAY!$A$2:$E$744,3,0),0)</f>
        <v>1</v>
      </c>
      <c r="Q47" s="35">
        <f>IFERROR(VLOOKUP(Q165,DAY!$A$2:$E$744,3,0),0)</f>
        <v>2</v>
      </c>
      <c r="R47" s="35">
        <f>IFERROR(VLOOKUP(R165,DAY!$A$2:$E$744,3,0),0)</f>
        <v>3</v>
      </c>
      <c r="S47" s="35">
        <f>IFERROR(VLOOKUP(S165,DAY!$A$2:$E$744,3,0),0)</f>
        <v>4</v>
      </c>
      <c r="T47" s="35">
        <f>IFERROR(VLOOKUP(T165,DAY!$A$2:$E$744,3,0),0)</f>
        <v>5</v>
      </c>
      <c r="U47" s="35">
        <f>IFERROR(VLOOKUP(U165,DAY!$A$2:$E$744,3,0),0)</f>
        <v>6</v>
      </c>
      <c r="V47" s="35">
        <f>IFERROR(VLOOKUP(V165,DAY!$A$2:$E$744,3,0),0)</f>
        <v>7</v>
      </c>
      <c r="W47" s="35">
        <f>IFERROR(VLOOKUP(W165,DAY!$A$2:$E$744,3,0),0)</f>
        <v>8</v>
      </c>
      <c r="X47" s="35">
        <f>IFERROR(VLOOKUP(X165,DAY!$A$2:$E$744,3,0),0)</f>
        <v>9</v>
      </c>
      <c r="Y47" s="35">
        <f>IFERROR(VLOOKUP(Y165,DAY!$A$2:$E$744,3,0),0)</f>
        <v>10</v>
      </c>
      <c r="Z47" s="35">
        <f>IFERROR(VLOOKUP(Z165,DAY!$A$2:$E$744,3,0),0)</f>
        <v>11</v>
      </c>
      <c r="AA47" s="35">
        <f>IFERROR(VLOOKUP(AA165,DAY!$A$2:$E$744,3,0),0)</f>
        <v>12</v>
      </c>
      <c r="AB47" s="35">
        <f>IFERROR(VLOOKUP(AB165,DAY!$A$2:$E$744,3,0),0)</f>
        <v>13</v>
      </c>
      <c r="AC47" s="35">
        <f>IFERROR(VLOOKUP(AC165,DAY!$A$2:$E$744,3,0),0)</f>
        <v>14</v>
      </c>
      <c r="AD47" s="36">
        <f>IFERROR(VLOOKUP(AD165,DAY!$A$2:$E$744,3,0),0)</f>
        <v>15</v>
      </c>
      <c r="AE47" s="338"/>
      <c r="AF47" s="340"/>
      <c r="AG47" s="211"/>
      <c r="AH47" s="338"/>
      <c r="AI47" s="340"/>
      <c r="AJ47" s="211"/>
      <c r="AM47" s="33"/>
      <c r="AN47" s="33"/>
      <c r="AQ47" s="124">
        <f>IFERROR(VLOOKUP(AQ166,DAY!$A$2:$E$744,2,0),0)</f>
        <v>0</v>
      </c>
    </row>
    <row r="48" spans="1:52" ht="27.75" customHeight="1" x14ac:dyDescent="0.4">
      <c r="A48" s="193"/>
      <c r="B48" s="38" t="s">
        <v>2</v>
      </c>
      <c r="C48" s="38" t="str">
        <f>IFERROR(VLOOKUP(C165,DAY!$A$2:$E$3000,4,0),0)</f>
        <v>月</v>
      </c>
      <c r="D48" s="38" t="str">
        <f>IFERROR(VLOOKUP(D165,DAY!$A$2:$E$3000,4,0),0)</f>
        <v>火</v>
      </c>
      <c r="E48" s="38" t="str">
        <f>IFERROR(VLOOKUP(E165,DAY!$A$2:$E$3000,4,0),0)</f>
        <v>水</v>
      </c>
      <c r="F48" s="38" t="str">
        <f>IFERROR(VLOOKUP(F165,DAY!$A$2:$E$3000,4,0),0)</f>
        <v>木</v>
      </c>
      <c r="G48" s="38" t="str">
        <f>IFERROR(VLOOKUP(G165,DAY!$A$2:$E$3000,4,0),0)</f>
        <v>金</v>
      </c>
      <c r="H48" s="38" t="str">
        <f>IFERROR(VLOOKUP(H165,DAY!$A$2:$E$3000,4,0),0)</f>
        <v>土</v>
      </c>
      <c r="I48" s="38" t="str">
        <f>IFERROR(VLOOKUP(I165,DAY!$A$2:$E$3000,4,0),0)</f>
        <v>日</v>
      </c>
      <c r="J48" s="38" t="str">
        <f>IFERROR(VLOOKUP(J165,DAY!$A$2:$E$3000,4,0),0)</f>
        <v>月</v>
      </c>
      <c r="K48" s="38" t="str">
        <f>IFERROR(VLOOKUP(K165,DAY!$A$2:$E$3000,4,0),0)</f>
        <v>火</v>
      </c>
      <c r="L48" s="38" t="str">
        <f>IFERROR(VLOOKUP(L165,DAY!$A$2:$E$3000,4,0),0)</f>
        <v>水</v>
      </c>
      <c r="M48" s="38" t="str">
        <f>IFERROR(VLOOKUP(M165,DAY!$A$2:$E$3000,4,0),0)</f>
        <v>木</v>
      </c>
      <c r="N48" s="38" t="str">
        <f>IFERROR(VLOOKUP(N165,DAY!$A$2:$E$3000,4,0),0)</f>
        <v>金</v>
      </c>
      <c r="O48" s="38" t="str">
        <f>IFERROR(VLOOKUP(O165,DAY!$A$2:$E$3000,4,0),0)</f>
        <v>土</v>
      </c>
      <c r="P48" s="38" t="str">
        <f>IFERROR(VLOOKUP(P165,DAY!$A$2:$E$3000,4,0),0)</f>
        <v>日</v>
      </c>
      <c r="Q48" s="38" t="str">
        <f>IFERROR(VLOOKUP(Q165,DAY!$A$2:$E$3000,4,0),0)</f>
        <v>月</v>
      </c>
      <c r="R48" s="38" t="str">
        <f>IFERROR(VLOOKUP(R165,DAY!$A$2:$E$3000,4,0),0)</f>
        <v>火</v>
      </c>
      <c r="S48" s="38" t="str">
        <f>IFERROR(VLOOKUP(S165,DAY!$A$2:$E$3000,4,0),0)</f>
        <v>水</v>
      </c>
      <c r="T48" s="38" t="str">
        <f>IFERROR(VLOOKUP(T165,DAY!$A$2:$E$3000,4,0),0)</f>
        <v>木</v>
      </c>
      <c r="U48" s="38" t="str">
        <f>IFERROR(VLOOKUP(U165,DAY!$A$2:$E$3000,4,0),0)</f>
        <v>金</v>
      </c>
      <c r="V48" s="38" t="str">
        <f>IFERROR(VLOOKUP(V165,DAY!$A$2:$E$3000,4,0),0)</f>
        <v>土</v>
      </c>
      <c r="W48" s="38" t="str">
        <f>IFERROR(VLOOKUP(W165,DAY!$A$2:$E$3000,4,0),0)</f>
        <v>日</v>
      </c>
      <c r="X48" s="38" t="str">
        <f>IFERROR(VLOOKUP(X165,DAY!$A$2:$E$3000,4,0),0)</f>
        <v>月</v>
      </c>
      <c r="Y48" s="38" t="str">
        <f>IFERROR(VLOOKUP(Y165,DAY!$A$2:$E$3000,4,0),0)</f>
        <v>火</v>
      </c>
      <c r="Z48" s="38" t="str">
        <f>IFERROR(VLOOKUP(Z165,DAY!$A$2:$E$3000,4,0),0)</f>
        <v>水</v>
      </c>
      <c r="AA48" s="38" t="str">
        <f>IFERROR(VLOOKUP(AA165,DAY!$A$2:$E$3000,4,0),0)</f>
        <v>木</v>
      </c>
      <c r="AB48" s="38" t="str">
        <f>IFERROR(VLOOKUP(AB165,DAY!$A$2:$E$3000,4,0),0)</f>
        <v>金</v>
      </c>
      <c r="AC48" s="38" t="str">
        <f>IFERROR(VLOOKUP(AC165,DAY!$A$2:$E$3000,4,0),0)</f>
        <v>土</v>
      </c>
      <c r="AD48" s="38" t="str">
        <f>IFERROR(VLOOKUP(AD165,DAY!$A$2:$E$3000,4,0),0)</f>
        <v>日</v>
      </c>
      <c r="AE48" s="338"/>
      <c r="AF48" s="340"/>
      <c r="AG48" s="211"/>
      <c r="AH48" s="338"/>
      <c r="AI48" s="340"/>
      <c r="AJ48" s="211"/>
      <c r="AM48" s="33"/>
      <c r="AN48" s="33"/>
      <c r="AQ48" s="37">
        <f>IFERROR(VLOOKUP(AQ166,DAY!$A$2:$E$744,3,0),0)</f>
        <v>0</v>
      </c>
    </row>
    <row r="49" spans="1:43" ht="88.5" customHeight="1" x14ac:dyDescent="0.4">
      <c r="A49" s="193"/>
      <c r="B49" s="39" t="s">
        <v>3</v>
      </c>
      <c r="C49" s="39" t="str">
        <f>IFERROR(VLOOKUP(C165,DAY!$A$2:$E$3000,5,0),0)</f>
        <v/>
      </c>
      <c r="D49" s="39" t="str">
        <f>IFERROR(VLOOKUP(D165,DAY!$A$2:$E$3000,5,0),0)</f>
        <v/>
      </c>
      <c r="E49" s="39" t="str">
        <f>IFERROR(VLOOKUP(E165,DAY!$A$2:$E$3000,5,0),0)</f>
        <v/>
      </c>
      <c r="F49" s="39" t="str">
        <f>IFERROR(VLOOKUP(F165,DAY!$A$2:$E$3000,5,0),0)</f>
        <v/>
      </c>
      <c r="G49" s="39" t="str">
        <f>IFERROR(VLOOKUP(G165,DAY!$A$2:$E$3000,5,0),0)</f>
        <v/>
      </c>
      <c r="H49" s="39" t="str">
        <f>IFERROR(VLOOKUP(H165,DAY!$A$2:$E$3000,5,0),0)</f>
        <v/>
      </c>
      <c r="I49" s="39" t="str">
        <f>IFERROR(VLOOKUP(I165,DAY!$A$2:$E$3000,5,0),0)</f>
        <v/>
      </c>
      <c r="J49" s="39" t="str">
        <f>IFERROR(VLOOKUP(J165,DAY!$A$2:$E$3000,5,0),0)</f>
        <v/>
      </c>
      <c r="K49" s="39" t="str">
        <f>IFERROR(VLOOKUP(K165,DAY!$A$2:$E$3000,5,0),0)</f>
        <v/>
      </c>
      <c r="L49" s="39" t="str">
        <f>IFERROR(VLOOKUP(L165,DAY!$A$2:$E$3000,5,0),0)</f>
        <v/>
      </c>
      <c r="M49" s="39" t="str">
        <f>IFERROR(VLOOKUP(M165,DAY!$A$2:$E$3000,5,0),0)</f>
        <v/>
      </c>
      <c r="N49" s="39" t="str">
        <f>IFERROR(VLOOKUP(N165,DAY!$A$2:$E$3000,5,0),0)</f>
        <v/>
      </c>
      <c r="O49" s="39" t="str">
        <f>IFERROR(VLOOKUP(O165,DAY!$A$2:$E$3000,5,0),0)</f>
        <v/>
      </c>
      <c r="P49" s="39" t="str">
        <f>IFERROR(VLOOKUP(P165,DAY!$A$2:$E$3000,5,0),0)</f>
        <v/>
      </c>
      <c r="Q49" s="39" t="str">
        <f>IFERROR(VLOOKUP(Q165,DAY!$A$2:$E$3000,5,0),0)</f>
        <v/>
      </c>
      <c r="R49" s="39" t="str">
        <f>IFERROR(VLOOKUP(R165,DAY!$A$2:$E$3000,5,0),0)</f>
        <v/>
      </c>
      <c r="S49" s="39" t="str">
        <f>IFERROR(VLOOKUP(S165,DAY!$A$2:$E$3000,5,0),0)</f>
        <v/>
      </c>
      <c r="T49" s="39" t="str">
        <f>IFERROR(VLOOKUP(T165,DAY!$A$2:$E$3000,5,0),0)</f>
        <v/>
      </c>
      <c r="U49" s="39" t="str">
        <f>IFERROR(VLOOKUP(U165,DAY!$A$2:$E$3000,5,0),0)</f>
        <v/>
      </c>
      <c r="V49" s="39" t="str">
        <f>IFERROR(VLOOKUP(V165,DAY!$A$2:$E$3000,5,0),0)</f>
        <v/>
      </c>
      <c r="W49" s="39" t="str">
        <f>IFERROR(VLOOKUP(W165,DAY!$A$2:$E$3000,5,0),0)</f>
        <v/>
      </c>
      <c r="X49" s="39" t="str">
        <f>IFERROR(VLOOKUP(X165,DAY!$A$2:$E$3000,5,0),0)</f>
        <v/>
      </c>
      <c r="Y49" s="39" t="str">
        <f>IFERROR(VLOOKUP(Y165,DAY!$A$2:$E$3000,5,0),0)</f>
        <v/>
      </c>
      <c r="Z49" s="39" t="str">
        <f>IFERROR(VLOOKUP(Z165,DAY!$A$2:$E$3000,5,0),0)</f>
        <v/>
      </c>
      <c r="AA49" s="39" t="str">
        <f>IFERROR(VLOOKUP(AA165,DAY!$A$2:$E$3000,5,0),0)</f>
        <v/>
      </c>
      <c r="AB49" s="39" t="str">
        <f>IFERROR(VLOOKUP(AB165,DAY!$A$2:$E$3000,5,0),0)</f>
        <v/>
      </c>
      <c r="AC49" s="39" t="str">
        <f>IFERROR(VLOOKUP(AC165,DAY!$A$2:$E$3000,5,0),0)</f>
        <v/>
      </c>
      <c r="AD49" s="39" t="str">
        <f>IFERROR(VLOOKUP(AD165,DAY!$A$2:$E$3000,5,0),0)</f>
        <v/>
      </c>
      <c r="AE49" s="338"/>
      <c r="AF49" s="340"/>
      <c r="AG49" s="212"/>
      <c r="AH49" s="338"/>
      <c r="AI49" s="340"/>
      <c r="AJ49" s="212"/>
      <c r="AM49" s="41"/>
      <c r="AN49" s="41"/>
      <c r="AQ49" s="37">
        <f>IFERROR(VLOOKUP(AQ166,DAY!$A$2:$E$744,4,0),0)</f>
        <v>0</v>
      </c>
    </row>
    <row r="50" spans="1:43" ht="27.75" customHeight="1" x14ac:dyDescent="0.4">
      <c r="A50" s="193"/>
      <c r="B50" s="126" t="s">
        <v>4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37">
        <f>IF(COUNT(C50:AD50)=0,+(COUNTIF(C50:AD50,"作業"))+(COUNTIF(C50:AD50,"休日")),"")</f>
        <v>0</v>
      </c>
      <c r="AF50" s="138">
        <f>IF(+COUNT(C50:AD50)=0,(COUNTIF(C50:AD50,"休日")),"")</f>
        <v>0</v>
      </c>
      <c r="AG50" s="333">
        <f>IFERROR(IF(COUNTA(C50:AD50)=0,0,IF(COUNTA(C50:AD50)&lt;28,$F$150,IF(AM51&gt;0.284,$F$148,$F$149))),0)</f>
        <v>0</v>
      </c>
      <c r="AH50" s="137">
        <f>IF(COUNT(C51:AD51)=0,+(COUNTIF(C51:AD51,"作業"))+(COUNTIF(C51:AD51,"休日")),"")</f>
        <v>0</v>
      </c>
      <c r="AI50" s="138">
        <f>IF(COUNT(C51:AD51)=0,(COUNTIF(C51:AD51,"休日")),"")</f>
        <v>0</v>
      </c>
      <c r="AJ50" s="333">
        <f>IFERROR(IF(COUNTA(C51:AD51)=0,0,IF(COUNTA(C51:AD51)&lt;28,$F$150,IF(AN51&gt;0.284,$F$146,$F$147))),0)</f>
        <v>0</v>
      </c>
      <c r="AL50" s="40"/>
      <c r="AM50" s="33"/>
      <c r="AN50" s="33"/>
      <c r="AQ50" s="39">
        <f>IFERROR(VLOOKUP(AQ166,DAY!$A$2:$E$744,5,0),0)</f>
        <v>0</v>
      </c>
    </row>
    <row r="51" spans="1:43" ht="27.75" customHeight="1" thickBot="1" x14ac:dyDescent="0.45">
      <c r="A51" s="222"/>
      <c r="B51" s="127" t="s">
        <v>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335">
        <f>IFERROR(AM51,0)</f>
        <v>0</v>
      </c>
      <c r="AF51" s="336"/>
      <c r="AG51" s="334"/>
      <c r="AH51" s="335">
        <f>IFERROR(AN51,0)</f>
        <v>0</v>
      </c>
      <c r="AI51" s="336"/>
      <c r="AJ51" s="334"/>
      <c r="AM51" s="46" t="e">
        <f>ROUNDDOWN(AF50/AE50,3)</f>
        <v>#DIV/0!</v>
      </c>
      <c r="AN51" s="47" t="e">
        <f>ROUNDDOWN(AI50/AH50,3)</f>
        <v>#DIV/0!</v>
      </c>
      <c r="AQ51" s="43">
        <f>IFERROR(VLOOKUP(AQ166,DAY!$A$2:$E$744,6,0),0)</f>
        <v>0</v>
      </c>
    </row>
    <row r="52" spans="1:43" ht="27.75" customHeight="1" thickBot="1" x14ac:dyDescent="0.45">
      <c r="A52" s="196" t="s">
        <v>68</v>
      </c>
      <c r="B52" s="32" t="s">
        <v>0</v>
      </c>
      <c r="C52" s="48">
        <f>IFERROR(VLOOKUP(C166,DAY!$A$2:$E$3000,2,0),0)</f>
        <v>9</v>
      </c>
      <c r="D52" s="48">
        <f>IFERROR(VLOOKUP(D166,DAY!$A$2:$E$744,2,0),0)</f>
        <v>9</v>
      </c>
      <c r="E52" s="48">
        <f>IFERROR(VLOOKUP(E166,DAY!$A$2:$E$744,2,0),0)</f>
        <v>9</v>
      </c>
      <c r="F52" s="48">
        <f>IFERROR(VLOOKUP(F166,DAY!$A$2:$E$744,2,0),0)</f>
        <v>9</v>
      </c>
      <c r="G52" s="48">
        <f>IFERROR(VLOOKUP(G166,DAY!$A$2:$E$744,2,0),0)</f>
        <v>9</v>
      </c>
      <c r="H52" s="48">
        <f>IFERROR(VLOOKUP(H166,DAY!$A$2:$E$744,2,0),0)</f>
        <v>9</v>
      </c>
      <c r="I52" s="48">
        <f>IFERROR(VLOOKUP(I166,DAY!$A$2:$E$744,2,0),0)</f>
        <v>9</v>
      </c>
      <c r="J52" s="48">
        <f>IFERROR(VLOOKUP(J166,DAY!$A$2:$E$744,2,0),0)</f>
        <v>9</v>
      </c>
      <c r="K52" s="48">
        <f>IFERROR(VLOOKUP(K166,DAY!$A$2:$E$744,2,0),0)</f>
        <v>9</v>
      </c>
      <c r="L52" s="48">
        <f>IFERROR(VLOOKUP(L166,DAY!$A$2:$E$744,2,0),0)</f>
        <v>9</v>
      </c>
      <c r="M52" s="48">
        <f>IFERROR(VLOOKUP(M166,DAY!$A$2:$E$744,2,0),0)</f>
        <v>9</v>
      </c>
      <c r="N52" s="48">
        <f>IFERROR(VLOOKUP(N166,DAY!$A$2:$E$744,2,0),0)</f>
        <v>9</v>
      </c>
      <c r="O52" s="48">
        <f>IFERROR(VLOOKUP(O166,DAY!$A$2:$E$744,2,0),0)</f>
        <v>9</v>
      </c>
      <c r="P52" s="48">
        <f>IFERROR(VLOOKUP(P166,DAY!$A$2:$E$744,2,0),0)</f>
        <v>9</v>
      </c>
      <c r="Q52" s="48">
        <f>IFERROR(VLOOKUP(Q166,DAY!$A$2:$E$744,2,0),0)</f>
        <v>9</v>
      </c>
      <c r="R52" s="48">
        <f>IFERROR(VLOOKUP(R166,DAY!$A$2:$E$744,2,0),0)</f>
        <v>10</v>
      </c>
      <c r="S52" s="48">
        <f>IFERROR(VLOOKUP(S166,DAY!$A$2:$E$744,2,0),0)</f>
        <v>10</v>
      </c>
      <c r="T52" s="48">
        <f>IFERROR(VLOOKUP(T166,DAY!$A$2:$E$744,2,0),0)</f>
        <v>10</v>
      </c>
      <c r="U52" s="48">
        <f>IFERROR(VLOOKUP(U166,DAY!$A$2:$E$744,2,0),0)</f>
        <v>10</v>
      </c>
      <c r="V52" s="48">
        <f>IFERROR(VLOOKUP(V166,DAY!$A$2:$E$744,2,0),0)</f>
        <v>10</v>
      </c>
      <c r="W52" s="48">
        <f>IFERROR(VLOOKUP(W166,DAY!$A$2:$E$744,2,0),0)</f>
        <v>10</v>
      </c>
      <c r="X52" s="48">
        <f>IFERROR(VLOOKUP(X166,DAY!$A$2:$E$744,2,0),0)</f>
        <v>10</v>
      </c>
      <c r="Y52" s="48">
        <f>IFERROR(VLOOKUP(Y166,DAY!$A$2:$E$744,2,0),0)</f>
        <v>10</v>
      </c>
      <c r="Z52" s="48">
        <f>IFERROR(VLOOKUP(Z166,DAY!$A$2:$E$744,2,0),0)</f>
        <v>10</v>
      </c>
      <c r="AA52" s="48">
        <f>IFERROR(VLOOKUP(AA166,DAY!$A$2:$E$744,2,0),0)</f>
        <v>10</v>
      </c>
      <c r="AB52" s="48">
        <f>IFERROR(VLOOKUP(AB166,DAY!$A$2:$E$744,2,0),0)</f>
        <v>10</v>
      </c>
      <c r="AC52" s="48">
        <f>IFERROR(VLOOKUP(AC166,DAY!$A$2:$E$744,2,0),0)</f>
        <v>10</v>
      </c>
      <c r="AD52" s="48">
        <f>IFERROR(VLOOKUP(AD166,DAY!$A$2:$E$744,2,0),0)</f>
        <v>10</v>
      </c>
      <c r="AE52" s="337" t="s">
        <v>11</v>
      </c>
      <c r="AF52" s="339" t="s">
        <v>12</v>
      </c>
      <c r="AG52" s="211" t="s">
        <v>84</v>
      </c>
      <c r="AH52" s="341" t="s">
        <v>11</v>
      </c>
      <c r="AI52" s="342" t="s">
        <v>13</v>
      </c>
      <c r="AJ52" s="211" t="s">
        <v>84</v>
      </c>
      <c r="AK52" s="40"/>
      <c r="AM52" s="33"/>
      <c r="AN52" s="33"/>
      <c r="AQ52" s="45">
        <f>IFERROR(VLOOKUP(AQ166,DAY!$A$2:$E$744,7,0),0)</f>
        <v>0</v>
      </c>
    </row>
    <row r="53" spans="1:43" ht="27.75" customHeight="1" x14ac:dyDescent="0.4">
      <c r="A53" s="193"/>
      <c r="B53" s="35" t="s">
        <v>1</v>
      </c>
      <c r="C53" s="35">
        <f>IFERROR(VLOOKUP(C166,DAY!$A$2:$E$3000,3,0),0)</f>
        <v>16</v>
      </c>
      <c r="D53" s="35">
        <f>IFERROR(VLOOKUP(D166,DAY!$A$2:$E$744,3,0),0)</f>
        <v>17</v>
      </c>
      <c r="E53" s="35">
        <f>IFERROR(VLOOKUP(E166,DAY!$A$2:$E$744,3,0),0)</f>
        <v>18</v>
      </c>
      <c r="F53" s="35">
        <f>IFERROR(VLOOKUP(F166,DAY!$A$2:$E$744,3,0),0)</f>
        <v>19</v>
      </c>
      <c r="G53" s="35">
        <f>IFERROR(VLOOKUP(G166,DAY!$A$2:$E$744,3,0),0)</f>
        <v>20</v>
      </c>
      <c r="H53" s="35">
        <f>IFERROR(VLOOKUP(H166,DAY!$A$2:$E$744,3,0),0)</f>
        <v>21</v>
      </c>
      <c r="I53" s="35">
        <f>IFERROR(VLOOKUP(I166,DAY!$A$2:$E$744,3,0),0)</f>
        <v>22</v>
      </c>
      <c r="J53" s="35">
        <f>IFERROR(VLOOKUP(J166,DAY!$A$2:$E$744,3,0),0)</f>
        <v>23</v>
      </c>
      <c r="K53" s="35">
        <f>IFERROR(VLOOKUP(K166,DAY!$A$2:$E$744,3,0),0)</f>
        <v>24</v>
      </c>
      <c r="L53" s="35">
        <f>IFERROR(VLOOKUP(L166,DAY!$A$2:$E$744,3,0),0)</f>
        <v>25</v>
      </c>
      <c r="M53" s="35">
        <f>IFERROR(VLOOKUP(M166,DAY!$A$2:$E$744,3,0),0)</f>
        <v>26</v>
      </c>
      <c r="N53" s="35">
        <f>IFERROR(VLOOKUP(N166,DAY!$A$2:$E$744,3,0),0)</f>
        <v>27</v>
      </c>
      <c r="O53" s="35">
        <f>IFERROR(VLOOKUP(O166,DAY!$A$2:$E$744,3,0),0)</f>
        <v>28</v>
      </c>
      <c r="P53" s="35">
        <f>IFERROR(VLOOKUP(P166,DAY!$A$2:$E$744,3,0),0)</f>
        <v>29</v>
      </c>
      <c r="Q53" s="35">
        <f>IFERROR(VLOOKUP(Q166,DAY!$A$2:$E$744,3,0),0)</f>
        <v>30</v>
      </c>
      <c r="R53" s="35">
        <f>IFERROR(VLOOKUP(R166,DAY!$A$2:$E$744,3,0),0)</f>
        <v>1</v>
      </c>
      <c r="S53" s="35">
        <f>IFERROR(VLOOKUP(S166,DAY!$A$2:$E$744,3,0),0)</f>
        <v>2</v>
      </c>
      <c r="T53" s="35">
        <f>IFERROR(VLOOKUP(T166,DAY!$A$2:$E$744,3,0),0)</f>
        <v>3</v>
      </c>
      <c r="U53" s="35">
        <f>IFERROR(VLOOKUP(U166,DAY!$A$2:$E$744,3,0),0)</f>
        <v>4</v>
      </c>
      <c r="V53" s="35">
        <f>IFERROR(VLOOKUP(V166,DAY!$A$2:$E$744,3,0),0)</f>
        <v>5</v>
      </c>
      <c r="W53" s="35">
        <f>IFERROR(VLOOKUP(W166,DAY!$A$2:$E$744,3,0),0)</f>
        <v>6</v>
      </c>
      <c r="X53" s="35">
        <f>IFERROR(VLOOKUP(X166,DAY!$A$2:$E$744,3,0),0)</f>
        <v>7</v>
      </c>
      <c r="Y53" s="35">
        <f>IFERROR(VLOOKUP(Y166,DAY!$A$2:$E$744,3,0),0)</f>
        <v>8</v>
      </c>
      <c r="Z53" s="35">
        <f>IFERROR(VLOOKUP(Z166,DAY!$A$2:$E$744,3,0),0)</f>
        <v>9</v>
      </c>
      <c r="AA53" s="35">
        <f>IFERROR(VLOOKUP(AA166,DAY!$A$2:$E$744,3,0),0)</f>
        <v>10</v>
      </c>
      <c r="AB53" s="35">
        <f>IFERROR(VLOOKUP(AB166,DAY!$A$2:$E$744,3,0),0)</f>
        <v>11</v>
      </c>
      <c r="AC53" s="35">
        <f>IFERROR(VLOOKUP(AC166,DAY!$A$2:$E$744,3,0),0)</f>
        <v>12</v>
      </c>
      <c r="AD53" s="36">
        <f>IFERROR(VLOOKUP(AD166,DAY!$A$2:$E$744,3,0),0)</f>
        <v>13</v>
      </c>
      <c r="AE53" s="338"/>
      <c r="AF53" s="340"/>
      <c r="AG53" s="211"/>
      <c r="AH53" s="338"/>
      <c r="AI53" s="340"/>
      <c r="AJ53" s="211"/>
      <c r="AM53" s="33"/>
      <c r="AN53" s="33"/>
      <c r="AQ53" s="38">
        <f>IFERROR(VLOOKUP(AQ167,DAY!$A$2:$E$744,2,0),0)</f>
        <v>0</v>
      </c>
    </row>
    <row r="54" spans="1:43" ht="27.75" customHeight="1" x14ac:dyDescent="0.4">
      <c r="A54" s="193"/>
      <c r="B54" s="38" t="s">
        <v>2</v>
      </c>
      <c r="C54" s="38" t="str">
        <f>IFERROR(VLOOKUP(C166,DAY!$A$2:$E$3000,4,0),0)</f>
        <v>月</v>
      </c>
      <c r="D54" s="38" t="str">
        <f>IFERROR(VLOOKUP(D166,DAY!$A$2:$E$3000,4,0),0)</f>
        <v>火</v>
      </c>
      <c r="E54" s="38" t="str">
        <f>IFERROR(VLOOKUP(E166,DAY!$A$2:$E$3000,4,0),0)</f>
        <v>水</v>
      </c>
      <c r="F54" s="38" t="str">
        <f>IFERROR(VLOOKUP(F166,DAY!$A$2:$E$3000,4,0),0)</f>
        <v>木</v>
      </c>
      <c r="G54" s="38" t="str">
        <f>IFERROR(VLOOKUP(G166,DAY!$A$2:$E$3000,4,0),0)</f>
        <v>金</v>
      </c>
      <c r="H54" s="38" t="str">
        <f>IFERROR(VLOOKUP(H166,DAY!$A$2:$E$3000,4,0),0)</f>
        <v>土</v>
      </c>
      <c r="I54" s="38" t="str">
        <f>IFERROR(VLOOKUP(I166,DAY!$A$2:$E$3000,4,0),0)</f>
        <v>日</v>
      </c>
      <c r="J54" s="38" t="str">
        <f>IFERROR(VLOOKUP(J166,DAY!$A$2:$E$3000,4,0),0)</f>
        <v>月</v>
      </c>
      <c r="K54" s="38" t="str">
        <f>IFERROR(VLOOKUP(K166,DAY!$A$2:$E$3000,4,0),0)</f>
        <v>火</v>
      </c>
      <c r="L54" s="38" t="str">
        <f>IFERROR(VLOOKUP(L166,DAY!$A$2:$E$3000,4,0),0)</f>
        <v>水</v>
      </c>
      <c r="M54" s="38" t="str">
        <f>IFERROR(VLOOKUP(M166,DAY!$A$2:$E$3000,4,0),0)</f>
        <v>木</v>
      </c>
      <c r="N54" s="38" t="str">
        <f>IFERROR(VLOOKUP(N166,DAY!$A$2:$E$3000,4,0),0)</f>
        <v>金</v>
      </c>
      <c r="O54" s="38" t="str">
        <f>IFERROR(VLOOKUP(O166,DAY!$A$2:$E$3000,4,0),0)</f>
        <v>土</v>
      </c>
      <c r="P54" s="38" t="str">
        <f>IFERROR(VLOOKUP(P166,DAY!$A$2:$E$3000,4,0),0)</f>
        <v>日</v>
      </c>
      <c r="Q54" s="38" t="str">
        <f>IFERROR(VLOOKUP(Q166,DAY!$A$2:$E$3000,4,0),0)</f>
        <v>月</v>
      </c>
      <c r="R54" s="38" t="str">
        <f>IFERROR(VLOOKUP(R166,DAY!$A$2:$E$3000,4,0),0)</f>
        <v>火</v>
      </c>
      <c r="S54" s="38" t="str">
        <f>IFERROR(VLOOKUP(S166,DAY!$A$2:$E$3000,4,0),0)</f>
        <v>水</v>
      </c>
      <c r="T54" s="38" t="str">
        <f>IFERROR(VLOOKUP(T166,DAY!$A$2:$E$3000,4,0),0)</f>
        <v>木</v>
      </c>
      <c r="U54" s="38" t="str">
        <f>IFERROR(VLOOKUP(U166,DAY!$A$2:$E$3000,4,0),0)</f>
        <v>金</v>
      </c>
      <c r="V54" s="38" t="str">
        <f>IFERROR(VLOOKUP(V166,DAY!$A$2:$E$3000,4,0),0)</f>
        <v>土</v>
      </c>
      <c r="W54" s="38" t="str">
        <f>IFERROR(VLOOKUP(W166,DAY!$A$2:$E$3000,4,0),0)</f>
        <v>日</v>
      </c>
      <c r="X54" s="38" t="str">
        <f>IFERROR(VLOOKUP(X166,DAY!$A$2:$E$3000,4,0),0)</f>
        <v>月</v>
      </c>
      <c r="Y54" s="38" t="str">
        <f>IFERROR(VLOOKUP(Y166,DAY!$A$2:$E$3000,4,0),0)</f>
        <v>火</v>
      </c>
      <c r="Z54" s="38" t="str">
        <f>IFERROR(VLOOKUP(Z166,DAY!$A$2:$E$3000,4,0),0)</f>
        <v>水</v>
      </c>
      <c r="AA54" s="38" t="str">
        <f>IFERROR(VLOOKUP(AA166,DAY!$A$2:$E$3000,4,0),0)</f>
        <v>木</v>
      </c>
      <c r="AB54" s="38" t="str">
        <f>IFERROR(VLOOKUP(AB166,DAY!$A$2:$E$3000,4,0),0)</f>
        <v>金</v>
      </c>
      <c r="AC54" s="38" t="str">
        <f>IFERROR(VLOOKUP(AC166,DAY!$A$2:$E$3000,4,0),0)</f>
        <v>土</v>
      </c>
      <c r="AD54" s="38" t="str">
        <f>IFERROR(VLOOKUP(AD166,DAY!$A$2:$E$3000,4,0),0)</f>
        <v>日</v>
      </c>
      <c r="AE54" s="338"/>
      <c r="AF54" s="340"/>
      <c r="AG54" s="211"/>
      <c r="AH54" s="338"/>
      <c r="AI54" s="340"/>
      <c r="AJ54" s="211"/>
      <c r="AM54" s="33"/>
      <c r="AN54" s="33"/>
      <c r="AQ54" s="37">
        <f>IFERROR(VLOOKUP(AQ167,DAY!$A$2:$E$744,3,0),0)</f>
        <v>0</v>
      </c>
    </row>
    <row r="55" spans="1:43" ht="88.5" customHeight="1" x14ac:dyDescent="0.4">
      <c r="A55" s="193"/>
      <c r="B55" s="39" t="s">
        <v>3</v>
      </c>
      <c r="C55" s="39" t="str">
        <f>IFERROR(VLOOKUP(C166,DAY!$A$2:$E$3000,5,0),0)</f>
        <v>敬老の日</v>
      </c>
      <c r="D55" s="39" t="str">
        <f>IFERROR(VLOOKUP(D166,DAY!$A$2:$E$3000,5,0),0)</f>
        <v/>
      </c>
      <c r="E55" s="39" t="str">
        <f>IFERROR(VLOOKUP(E166,DAY!$A$2:$E$3000,5,0),0)</f>
        <v/>
      </c>
      <c r="F55" s="39" t="str">
        <f>IFERROR(VLOOKUP(F166,DAY!$A$2:$E$3000,5,0),0)</f>
        <v/>
      </c>
      <c r="G55" s="39" t="str">
        <f>IFERROR(VLOOKUP(G166,DAY!$A$2:$E$3000,5,0),0)</f>
        <v/>
      </c>
      <c r="H55" s="39" t="str">
        <f>IFERROR(VLOOKUP(H166,DAY!$A$2:$E$3000,5,0),0)</f>
        <v/>
      </c>
      <c r="I55" s="39" t="str">
        <f>IFERROR(VLOOKUP(I166,DAY!$A$2:$E$3000,5,0),0)</f>
        <v>秋分の日</v>
      </c>
      <c r="J55" s="39" t="str">
        <f>IFERROR(VLOOKUP(J166,DAY!$A$2:$E$3000,5,0),0)</f>
        <v>振替休日</v>
      </c>
      <c r="K55" s="39" t="str">
        <f>IFERROR(VLOOKUP(K166,DAY!$A$2:$E$3000,5,0),0)</f>
        <v/>
      </c>
      <c r="L55" s="39" t="str">
        <f>IFERROR(VLOOKUP(L166,DAY!$A$2:$E$3000,5,0),0)</f>
        <v/>
      </c>
      <c r="M55" s="39" t="str">
        <f>IFERROR(VLOOKUP(M166,DAY!$A$2:$E$3000,5,0),0)</f>
        <v/>
      </c>
      <c r="N55" s="39" t="str">
        <f>IFERROR(VLOOKUP(N166,DAY!$A$2:$E$3000,5,0),0)</f>
        <v/>
      </c>
      <c r="O55" s="39" t="str">
        <f>IFERROR(VLOOKUP(O166,DAY!$A$2:$E$3000,5,0),0)</f>
        <v/>
      </c>
      <c r="P55" s="39" t="str">
        <f>IFERROR(VLOOKUP(P166,DAY!$A$2:$E$3000,5,0),0)</f>
        <v/>
      </c>
      <c r="Q55" s="39" t="str">
        <f>IFERROR(VLOOKUP(Q166,DAY!$A$2:$E$3000,5,0),0)</f>
        <v/>
      </c>
      <c r="R55" s="39" t="str">
        <f>IFERROR(VLOOKUP(R166,DAY!$A$2:$E$3000,5,0),0)</f>
        <v/>
      </c>
      <c r="S55" s="39" t="str">
        <f>IFERROR(VLOOKUP(S166,DAY!$A$2:$E$3000,5,0),0)</f>
        <v/>
      </c>
      <c r="T55" s="39" t="str">
        <f>IFERROR(VLOOKUP(T166,DAY!$A$2:$E$3000,5,0),0)</f>
        <v/>
      </c>
      <c r="U55" s="39" t="str">
        <f>IFERROR(VLOOKUP(U166,DAY!$A$2:$E$3000,5,0),0)</f>
        <v/>
      </c>
      <c r="V55" s="39" t="str">
        <f>IFERROR(VLOOKUP(V166,DAY!$A$2:$E$3000,5,0),0)</f>
        <v/>
      </c>
      <c r="W55" s="39" t="str">
        <f>IFERROR(VLOOKUP(W166,DAY!$A$2:$E$3000,5,0),0)</f>
        <v/>
      </c>
      <c r="X55" s="39" t="str">
        <f>IFERROR(VLOOKUP(X166,DAY!$A$2:$E$3000,5,0),0)</f>
        <v/>
      </c>
      <c r="Y55" s="39" t="str">
        <f>IFERROR(VLOOKUP(Y166,DAY!$A$2:$E$3000,5,0),0)</f>
        <v/>
      </c>
      <c r="Z55" s="39" t="str">
        <f>IFERROR(VLOOKUP(Z166,DAY!$A$2:$E$3000,5,0),0)</f>
        <v/>
      </c>
      <c r="AA55" s="39" t="str">
        <f>IFERROR(VLOOKUP(AA166,DAY!$A$2:$E$3000,5,0),0)</f>
        <v/>
      </c>
      <c r="AB55" s="39" t="str">
        <f>IFERROR(VLOOKUP(AB166,DAY!$A$2:$E$3000,5,0),0)</f>
        <v/>
      </c>
      <c r="AC55" s="39" t="str">
        <f>IFERROR(VLOOKUP(AC166,DAY!$A$2:$E$3000,5,0),0)</f>
        <v/>
      </c>
      <c r="AD55" s="39" t="str">
        <f>IFERROR(VLOOKUP(AD166,DAY!$A$2:$E$3000,5,0),0)</f>
        <v/>
      </c>
      <c r="AE55" s="338"/>
      <c r="AF55" s="340"/>
      <c r="AG55" s="212"/>
      <c r="AH55" s="338"/>
      <c r="AI55" s="340"/>
      <c r="AJ55" s="212"/>
      <c r="AM55" s="41"/>
      <c r="AN55" s="41"/>
      <c r="AQ55" s="37">
        <f>IFERROR(VLOOKUP(AQ167,DAY!$A$2:$E$744,4,0),0)</f>
        <v>0</v>
      </c>
    </row>
    <row r="56" spans="1:43" ht="29.25" customHeight="1" x14ac:dyDescent="0.4">
      <c r="A56" s="193"/>
      <c r="B56" s="126" t="s">
        <v>4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37">
        <f>IF(COUNT(C56:AD56)=0,+(COUNTIF(C56:AD56,"作業"))+(COUNTIF(C56:AD56,"休日")),"")</f>
        <v>0</v>
      </c>
      <c r="AF56" s="138">
        <f>IF(+COUNT(C56:AD56)=0,(COUNTIF(C56:AD56,"休日")),"")</f>
        <v>0</v>
      </c>
      <c r="AG56" s="333">
        <f>IFERROR(IF(COUNTA(C56:AD56)=0,0,IF(COUNTA(C56:AD56)&lt;28,$F$150,IF(AM57&gt;0.284,$F$148,$F$149))),0)</f>
        <v>0</v>
      </c>
      <c r="AH56" s="137">
        <f>IF(COUNT(C57:AD57)=0,+(COUNTIF(C57:AD57,"作業"))+(COUNTIF(C57:AD57,"休日")),"")</f>
        <v>0</v>
      </c>
      <c r="AI56" s="138">
        <f>IF(COUNT(C57:AD57)=0,(COUNTIF(C57:AD57,"休日")),"")</f>
        <v>0</v>
      </c>
      <c r="AJ56" s="333">
        <f>IFERROR(IF(COUNTA(C57:AD57)=0,0,IF(COUNTA(C57:AD57)&lt;28,$F$150,IF(AN57&gt;0.284,$F$146,$F$147))),0)</f>
        <v>0</v>
      </c>
      <c r="AL56" s="40"/>
      <c r="AM56" s="33"/>
      <c r="AN56" s="33"/>
      <c r="AQ56" s="39">
        <f>IFERROR(VLOOKUP(AQ167,DAY!$A$2:$E$744,5,0),0)</f>
        <v>0</v>
      </c>
    </row>
    <row r="57" spans="1:43" ht="29.25" customHeight="1" thickBot="1" x14ac:dyDescent="0.45">
      <c r="A57" s="222"/>
      <c r="B57" s="127" t="s">
        <v>5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335">
        <f>IFERROR(AM57,0)</f>
        <v>0</v>
      </c>
      <c r="AF57" s="336"/>
      <c r="AG57" s="334"/>
      <c r="AH57" s="335">
        <f>IFERROR(AN57,0)</f>
        <v>0</v>
      </c>
      <c r="AI57" s="336"/>
      <c r="AJ57" s="334"/>
      <c r="AM57" s="46" t="e">
        <f>ROUNDDOWN(AF56/AE56,3)</f>
        <v>#DIV/0!</v>
      </c>
      <c r="AN57" s="47" t="e">
        <f>ROUNDDOWN(AI56/AH56,3)</f>
        <v>#DIV/0!</v>
      </c>
      <c r="AQ57" s="43">
        <f>IFERROR(VLOOKUP(AQ167,DAY!$A$2:$E$744,6,0),0)</f>
        <v>0</v>
      </c>
    </row>
    <row r="58" spans="1:43" ht="27.75" customHeight="1" x14ac:dyDescent="0.4">
      <c r="A58" s="196" t="s">
        <v>69</v>
      </c>
      <c r="B58" s="32" t="s">
        <v>0</v>
      </c>
      <c r="C58" s="86">
        <f>IFERROR(VLOOKUP(C167,DAY!$A$2:$E$3000,2,0),0)</f>
        <v>10</v>
      </c>
      <c r="D58" s="86">
        <f>IFERROR(VLOOKUP(D167,DAY!$A$2:$E$744,2,0),0)</f>
        <v>10</v>
      </c>
      <c r="E58" s="86">
        <f>IFERROR(VLOOKUP(E167,DAY!$A$2:$E$744,2,0),0)</f>
        <v>10</v>
      </c>
      <c r="F58" s="86">
        <f>IFERROR(VLOOKUP(F167,DAY!$A$2:$E$744,2,0),0)</f>
        <v>10</v>
      </c>
      <c r="G58" s="86">
        <f>IFERROR(VLOOKUP(G167,DAY!$A$2:$E$744,2,0),0)</f>
        <v>10</v>
      </c>
      <c r="H58" s="86">
        <f>IFERROR(VLOOKUP(H167,DAY!$A$2:$E$744,2,0),0)</f>
        <v>10</v>
      </c>
      <c r="I58" s="86">
        <f>IFERROR(VLOOKUP(I167,DAY!$A$2:$E$744,2,0),0)</f>
        <v>10</v>
      </c>
      <c r="J58" s="86">
        <f>IFERROR(VLOOKUP(J167,DAY!$A$2:$E$744,2,0),0)</f>
        <v>10</v>
      </c>
      <c r="K58" s="86">
        <f>IFERROR(VLOOKUP(K167,DAY!$A$2:$E$744,2,0),0)</f>
        <v>10</v>
      </c>
      <c r="L58" s="86">
        <f>IFERROR(VLOOKUP(L167,DAY!$A$2:$E$744,2,0),0)</f>
        <v>10</v>
      </c>
      <c r="M58" s="86">
        <f>IFERROR(VLOOKUP(M167,DAY!$A$2:$E$744,2,0),0)</f>
        <v>10</v>
      </c>
      <c r="N58" s="86">
        <f>IFERROR(VLOOKUP(N167,DAY!$A$2:$E$744,2,0),0)</f>
        <v>10</v>
      </c>
      <c r="O58" s="86">
        <f>IFERROR(VLOOKUP(O167,DAY!$A$2:$E$744,2,0),0)</f>
        <v>10</v>
      </c>
      <c r="P58" s="86">
        <f>IFERROR(VLOOKUP(P167,DAY!$A$2:$E$744,2,0),0)</f>
        <v>10</v>
      </c>
      <c r="Q58" s="86">
        <f>IFERROR(VLOOKUP(Q167,DAY!$A$2:$E$744,2,0),0)</f>
        <v>10</v>
      </c>
      <c r="R58" s="86">
        <f>IFERROR(VLOOKUP(R167,DAY!$A$2:$E$744,2,0),0)</f>
        <v>10</v>
      </c>
      <c r="S58" s="86">
        <f>IFERROR(VLOOKUP(S167,DAY!$A$2:$E$744,2,0),0)</f>
        <v>10</v>
      </c>
      <c r="T58" s="86">
        <f>IFERROR(VLOOKUP(T167,DAY!$A$2:$E$744,2,0),0)</f>
        <v>10</v>
      </c>
      <c r="U58" s="86">
        <f>IFERROR(VLOOKUP(U167,DAY!$A$2:$E$744,2,0),0)</f>
        <v>11</v>
      </c>
      <c r="V58" s="86">
        <f>IFERROR(VLOOKUP(V167,DAY!$A$2:$E$744,2,0),0)</f>
        <v>11</v>
      </c>
      <c r="W58" s="86">
        <f>IFERROR(VLOOKUP(W167,DAY!$A$2:$E$744,2,0),0)</f>
        <v>11</v>
      </c>
      <c r="X58" s="86">
        <f>IFERROR(VLOOKUP(X167,DAY!$A$2:$E$744,2,0),0)</f>
        <v>11</v>
      </c>
      <c r="Y58" s="86">
        <f>IFERROR(VLOOKUP(Y167,DAY!$A$2:$E$744,2,0),0)</f>
        <v>11</v>
      </c>
      <c r="Z58" s="86">
        <f>IFERROR(VLOOKUP(Z167,DAY!$A$2:$E$744,2,0),0)</f>
        <v>11</v>
      </c>
      <c r="AA58" s="86">
        <f>IFERROR(VLOOKUP(AA167,DAY!$A$2:$E$744,2,0),0)</f>
        <v>11</v>
      </c>
      <c r="AB58" s="86">
        <f>IFERROR(VLOOKUP(AB167,DAY!$A$2:$E$744,2,0),0)</f>
        <v>11</v>
      </c>
      <c r="AC58" s="86">
        <f>IFERROR(VLOOKUP(AC167,DAY!$A$2:$E$744,2,0),0)</f>
        <v>11</v>
      </c>
      <c r="AD58" s="86">
        <f>IFERROR(VLOOKUP(AD167,DAY!$A$2:$E$744,2,0),0)</f>
        <v>11</v>
      </c>
      <c r="AE58" s="337" t="s">
        <v>11</v>
      </c>
      <c r="AF58" s="339" t="s">
        <v>12</v>
      </c>
      <c r="AG58" s="211" t="s">
        <v>84</v>
      </c>
      <c r="AH58" s="341" t="s">
        <v>11</v>
      </c>
      <c r="AI58" s="342" t="s">
        <v>13</v>
      </c>
      <c r="AJ58" s="211" t="s">
        <v>84</v>
      </c>
      <c r="AK58" s="40"/>
      <c r="AM58" s="33"/>
      <c r="AN58" s="33"/>
      <c r="AQ58" s="50">
        <f>IFERROR(VLOOKUP(AQ167,DAY!$A$2:$E$744,7,0),0)</f>
        <v>0</v>
      </c>
    </row>
    <row r="59" spans="1:43" ht="27.75" customHeight="1" x14ac:dyDescent="0.4">
      <c r="A59" s="193"/>
      <c r="B59" s="35" t="s">
        <v>1</v>
      </c>
      <c r="C59" s="87">
        <f>IFERROR(VLOOKUP(C167,DAY!$A$2:$E$3000,3,0),0)</f>
        <v>14</v>
      </c>
      <c r="D59" s="87">
        <f>IFERROR(VLOOKUP(D167,DAY!$A$2:$E$744,3,0),0)</f>
        <v>15</v>
      </c>
      <c r="E59" s="87">
        <f>IFERROR(VLOOKUP(E167,DAY!$A$2:$E$744,3,0),0)</f>
        <v>16</v>
      </c>
      <c r="F59" s="87">
        <f>IFERROR(VLOOKUP(F167,DAY!$A$2:$E$744,3,0),0)</f>
        <v>17</v>
      </c>
      <c r="G59" s="87">
        <f>IFERROR(VLOOKUP(G167,DAY!$A$2:$E$744,3,0),0)</f>
        <v>18</v>
      </c>
      <c r="H59" s="87">
        <f>IFERROR(VLOOKUP(H167,DAY!$A$2:$E$744,3,0),0)</f>
        <v>19</v>
      </c>
      <c r="I59" s="87">
        <f>IFERROR(VLOOKUP(I167,DAY!$A$2:$E$744,3,0),0)</f>
        <v>20</v>
      </c>
      <c r="J59" s="87">
        <f>IFERROR(VLOOKUP(J167,DAY!$A$2:$E$744,3,0),0)</f>
        <v>21</v>
      </c>
      <c r="K59" s="87">
        <f>IFERROR(VLOOKUP(K167,DAY!$A$2:$E$744,3,0),0)</f>
        <v>22</v>
      </c>
      <c r="L59" s="87">
        <f>IFERROR(VLOOKUP(L167,DAY!$A$2:$E$744,3,0),0)</f>
        <v>23</v>
      </c>
      <c r="M59" s="87">
        <f>IFERROR(VLOOKUP(M167,DAY!$A$2:$E$744,3,0),0)</f>
        <v>24</v>
      </c>
      <c r="N59" s="87">
        <f>IFERROR(VLOOKUP(N167,DAY!$A$2:$E$744,3,0),0)</f>
        <v>25</v>
      </c>
      <c r="O59" s="87">
        <f>IFERROR(VLOOKUP(O167,DAY!$A$2:$E$744,3,0),0)</f>
        <v>26</v>
      </c>
      <c r="P59" s="87">
        <f>IFERROR(VLOOKUP(P167,DAY!$A$2:$E$744,3,0),0)</f>
        <v>27</v>
      </c>
      <c r="Q59" s="87">
        <f>IFERROR(VLOOKUP(Q167,DAY!$A$2:$E$744,3,0),0)</f>
        <v>28</v>
      </c>
      <c r="R59" s="87">
        <f>IFERROR(VLOOKUP(R167,DAY!$A$2:$E$744,3,0),0)</f>
        <v>29</v>
      </c>
      <c r="S59" s="87">
        <f>IFERROR(VLOOKUP(S167,DAY!$A$2:$E$744,3,0),0)</f>
        <v>30</v>
      </c>
      <c r="T59" s="87">
        <f>IFERROR(VLOOKUP(T167,DAY!$A$2:$E$744,3,0),0)</f>
        <v>31</v>
      </c>
      <c r="U59" s="87">
        <f>IFERROR(VLOOKUP(U167,DAY!$A$2:$E$744,3,0),0)</f>
        <v>1</v>
      </c>
      <c r="V59" s="87">
        <f>IFERROR(VLOOKUP(V167,DAY!$A$2:$E$744,3,0),0)</f>
        <v>2</v>
      </c>
      <c r="W59" s="87">
        <f>IFERROR(VLOOKUP(W167,DAY!$A$2:$E$744,3,0),0)</f>
        <v>3</v>
      </c>
      <c r="X59" s="87">
        <f>IFERROR(VLOOKUP(X167,DAY!$A$2:$E$744,3,0),0)</f>
        <v>4</v>
      </c>
      <c r="Y59" s="87">
        <f>IFERROR(VLOOKUP(Y167,DAY!$A$2:$E$744,3,0),0)</f>
        <v>5</v>
      </c>
      <c r="Z59" s="87">
        <f>IFERROR(VLOOKUP(Z167,DAY!$A$2:$E$744,3,0),0)</f>
        <v>6</v>
      </c>
      <c r="AA59" s="87">
        <f>IFERROR(VLOOKUP(AA167,DAY!$A$2:$E$744,3,0),0)</f>
        <v>7</v>
      </c>
      <c r="AB59" s="87">
        <f>IFERROR(VLOOKUP(AB167,DAY!$A$2:$E$744,3,0),0)</f>
        <v>8</v>
      </c>
      <c r="AC59" s="87">
        <f>IFERROR(VLOOKUP(AC167,DAY!$A$2:$E$744,3,0),0)</f>
        <v>9</v>
      </c>
      <c r="AD59" s="88">
        <f>IFERROR(VLOOKUP(AD167,DAY!$A$2:$E$744,3,0),0)</f>
        <v>10</v>
      </c>
      <c r="AE59" s="338"/>
      <c r="AF59" s="340"/>
      <c r="AG59" s="211"/>
      <c r="AH59" s="338"/>
      <c r="AI59" s="340"/>
      <c r="AJ59" s="211"/>
      <c r="AM59" s="33"/>
      <c r="AN59" s="33"/>
      <c r="AQ59" s="124">
        <f>IFERROR(VLOOKUP(AQ168,DAY!$A$2:$E$744,2,0),0)</f>
        <v>0</v>
      </c>
    </row>
    <row r="60" spans="1:43" ht="27.75" customHeight="1" x14ac:dyDescent="0.4">
      <c r="A60" s="193"/>
      <c r="B60" s="38" t="s">
        <v>2</v>
      </c>
      <c r="C60" s="89" t="str">
        <f>IFERROR(VLOOKUP(C167,DAY!$A$2:$E$3000,4,0),0)</f>
        <v>月</v>
      </c>
      <c r="D60" s="89" t="str">
        <f>IFERROR(VLOOKUP(D167,DAY!$A$2:$E$3000,4,0),0)</f>
        <v>火</v>
      </c>
      <c r="E60" s="89" t="str">
        <f>IFERROR(VLOOKUP(E167,DAY!$A$2:$E$3000,4,0),0)</f>
        <v>水</v>
      </c>
      <c r="F60" s="89" t="str">
        <f>IFERROR(VLOOKUP(F167,DAY!$A$2:$E$3000,4,0),0)</f>
        <v>木</v>
      </c>
      <c r="G60" s="89" t="str">
        <f>IFERROR(VLOOKUP(G167,DAY!$A$2:$E$3000,4,0),0)</f>
        <v>金</v>
      </c>
      <c r="H60" s="89" t="str">
        <f>IFERROR(VLOOKUP(H167,DAY!$A$2:$E$3000,4,0),0)</f>
        <v>土</v>
      </c>
      <c r="I60" s="89" t="str">
        <f>IFERROR(VLOOKUP(I167,DAY!$A$2:$E$3000,4,0),0)</f>
        <v>日</v>
      </c>
      <c r="J60" s="89" t="str">
        <f>IFERROR(VLOOKUP(J167,DAY!$A$2:$E$3000,4,0),0)</f>
        <v>月</v>
      </c>
      <c r="K60" s="89" t="str">
        <f>IFERROR(VLOOKUP(K167,DAY!$A$2:$E$3000,4,0),0)</f>
        <v>火</v>
      </c>
      <c r="L60" s="89" t="str">
        <f>IFERROR(VLOOKUP(L167,DAY!$A$2:$E$3000,4,0),0)</f>
        <v>水</v>
      </c>
      <c r="M60" s="89" t="str">
        <f>IFERROR(VLOOKUP(M167,DAY!$A$2:$E$3000,4,0),0)</f>
        <v>木</v>
      </c>
      <c r="N60" s="89" t="str">
        <f>IFERROR(VLOOKUP(N167,DAY!$A$2:$E$3000,4,0),0)</f>
        <v>金</v>
      </c>
      <c r="O60" s="89" t="str">
        <f>IFERROR(VLOOKUP(O167,DAY!$A$2:$E$3000,4,0),0)</f>
        <v>土</v>
      </c>
      <c r="P60" s="89" t="str">
        <f>IFERROR(VLOOKUP(P167,DAY!$A$2:$E$3000,4,0),0)</f>
        <v>日</v>
      </c>
      <c r="Q60" s="89" t="str">
        <f>IFERROR(VLOOKUP(Q167,DAY!$A$2:$E$3000,4,0),0)</f>
        <v>月</v>
      </c>
      <c r="R60" s="89" t="str">
        <f>IFERROR(VLOOKUP(R167,DAY!$A$2:$E$3000,4,0),0)</f>
        <v>火</v>
      </c>
      <c r="S60" s="89" t="str">
        <f>IFERROR(VLOOKUP(S167,DAY!$A$2:$E$3000,4,0),0)</f>
        <v>水</v>
      </c>
      <c r="T60" s="89" t="str">
        <f>IFERROR(VLOOKUP(T167,DAY!$A$2:$E$3000,4,0),0)</f>
        <v>木</v>
      </c>
      <c r="U60" s="89" t="str">
        <f>IFERROR(VLOOKUP(U167,DAY!$A$2:$E$3000,4,0),0)</f>
        <v>金</v>
      </c>
      <c r="V60" s="89" t="str">
        <f>IFERROR(VLOOKUP(V167,DAY!$A$2:$E$3000,4,0),0)</f>
        <v>土</v>
      </c>
      <c r="W60" s="89" t="str">
        <f>IFERROR(VLOOKUP(W167,DAY!$A$2:$E$3000,4,0),0)</f>
        <v>日</v>
      </c>
      <c r="X60" s="89" t="str">
        <f>IFERROR(VLOOKUP(X167,DAY!$A$2:$E$3000,4,0),0)</f>
        <v>月</v>
      </c>
      <c r="Y60" s="89" t="str">
        <f>IFERROR(VLOOKUP(Y167,DAY!$A$2:$E$3000,4,0),0)</f>
        <v>火</v>
      </c>
      <c r="Z60" s="89" t="str">
        <f>IFERROR(VLOOKUP(Z167,DAY!$A$2:$E$3000,4,0),0)</f>
        <v>水</v>
      </c>
      <c r="AA60" s="89" t="str">
        <f>IFERROR(VLOOKUP(AA167,DAY!$A$2:$E$3000,4,0),0)</f>
        <v>木</v>
      </c>
      <c r="AB60" s="89" t="str">
        <f>IFERROR(VLOOKUP(AB167,DAY!$A$2:$E$3000,4,0),0)</f>
        <v>金</v>
      </c>
      <c r="AC60" s="89" t="str">
        <f>IFERROR(VLOOKUP(AC167,DAY!$A$2:$E$3000,4,0),0)</f>
        <v>土</v>
      </c>
      <c r="AD60" s="89" t="str">
        <f>IFERROR(VLOOKUP(AD167,DAY!$A$2:$E$3000,4,0),0)</f>
        <v>日</v>
      </c>
      <c r="AE60" s="338"/>
      <c r="AF60" s="340"/>
      <c r="AG60" s="211"/>
      <c r="AH60" s="338"/>
      <c r="AI60" s="340"/>
      <c r="AJ60" s="211"/>
      <c r="AM60" s="33"/>
      <c r="AN60" s="33"/>
      <c r="AQ60" s="37">
        <f>IFERROR(VLOOKUP(AQ168,DAY!$A$2:$E$744,3,0),0)</f>
        <v>0</v>
      </c>
    </row>
    <row r="61" spans="1:43" ht="88.5" customHeight="1" x14ac:dyDescent="0.4">
      <c r="A61" s="193"/>
      <c r="B61" s="39" t="s">
        <v>3</v>
      </c>
      <c r="C61" s="90" t="str">
        <f>IFERROR(VLOOKUP(C167,DAY!$A$2:$E$3000,5,0),0)</f>
        <v>スポーツの日</v>
      </c>
      <c r="D61" s="90" t="str">
        <f>IFERROR(VLOOKUP(D167,DAY!$A$2:$E$3000,5,0),0)</f>
        <v/>
      </c>
      <c r="E61" s="90" t="str">
        <f>IFERROR(VLOOKUP(E167,DAY!$A$2:$E$3000,5,0),0)</f>
        <v/>
      </c>
      <c r="F61" s="90" t="str">
        <f>IFERROR(VLOOKUP(F167,DAY!$A$2:$E$3000,5,0),0)</f>
        <v/>
      </c>
      <c r="G61" s="90" t="str">
        <f>IFERROR(VLOOKUP(G167,DAY!$A$2:$E$3000,5,0),0)</f>
        <v/>
      </c>
      <c r="H61" s="90" t="str">
        <f>IFERROR(VLOOKUP(H167,DAY!$A$2:$E$3000,5,0),0)</f>
        <v/>
      </c>
      <c r="I61" s="90" t="str">
        <f>IFERROR(VLOOKUP(I167,DAY!$A$2:$E$3000,5,0),0)</f>
        <v/>
      </c>
      <c r="J61" s="90" t="str">
        <f>IFERROR(VLOOKUP(J167,DAY!$A$2:$E$3000,5,0),0)</f>
        <v/>
      </c>
      <c r="K61" s="90" t="str">
        <f>IFERROR(VLOOKUP(K167,DAY!$A$2:$E$3000,5,0),0)</f>
        <v/>
      </c>
      <c r="L61" s="90" t="str">
        <f>IFERROR(VLOOKUP(L167,DAY!$A$2:$E$3000,5,0),0)</f>
        <v/>
      </c>
      <c r="M61" s="90" t="str">
        <f>IFERROR(VLOOKUP(M167,DAY!$A$2:$E$3000,5,0),0)</f>
        <v/>
      </c>
      <c r="N61" s="90" t="str">
        <f>IFERROR(VLOOKUP(N167,DAY!$A$2:$E$3000,5,0),0)</f>
        <v/>
      </c>
      <c r="O61" s="90" t="str">
        <f>IFERROR(VLOOKUP(O167,DAY!$A$2:$E$3000,5,0),0)</f>
        <v/>
      </c>
      <c r="P61" s="90" t="str">
        <f>IFERROR(VLOOKUP(P167,DAY!$A$2:$E$3000,5,0),0)</f>
        <v/>
      </c>
      <c r="Q61" s="90" t="str">
        <f>IFERROR(VLOOKUP(Q167,DAY!$A$2:$E$3000,5,0),0)</f>
        <v/>
      </c>
      <c r="R61" s="90" t="str">
        <f>IFERROR(VLOOKUP(R167,DAY!$A$2:$E$3000,5,0),0)</f>
        <v/>
      </c>
      <c r="S61" s="90" t="str">
        <f>IFERROR(VLOOKUP(S167,DAY!$A$2:$E$3000,5,0),0)</f>
        <v/>
      </c>
      <c r="T61" s="90" t="str">
        <f>IFERROR(VLOOKUP(T167,DAY!$A$2:$E$3000,5,0),0)</f>
        <v/>
      </c>
      <c r="U61" s="90" t="str">
        <f>IFERROR(VLOOKUP(U167,DAY!$A$2:$E$3000,5,0),0)</f>
        <v/>
      </c>
      <c r="V61" s="90" t="str">
        <f>IFERROR(VLOOKUP(V167,DAY!$A$2:$E$3000,5,0),0)</f>
        <v/>
      </c>
      <c r="W61" s="90" t="str">
        <f>IFERROR(VLOOKUP(W167,DAY!$A$2:$E$3000,5,0),0)</f>
        <v>文化の日</v>
      </c>
      <c r="X61" s="90" t="str">
        <f>IFERROR(VLOOKUP(X167,DAY!$A$2:$E$3000,5,0),0)</f>
        <v>振替休日</v>
      </c>
      <c r="Y61" s="90" t="str">
        <f>IFERROR(VLOOKUP(Y167,DAY!$A$2:$E$3000,5,0),0)</f>
        <v/>
      </c>
      <c r="Z61" s="90" t="str">
        <f>IFERROR(VLOOKUP(Z167,DAY!$A$2:$E$3000,5,0),0)</f>
        <v/>
      </c>
      <c r="AA61" s="90" t="str">
        <f>IFERROR(VLOOKUP(AA167,DAY!$A$2:$E$3000,5,0),0)</f>
        <v/>
      </c>
      <c r="AB61" s="90" t="str">
        <f>IFERROR(VLOOKUP(AB167,DAY!$A$2:$E$3000,5,0),0)</f>
        <v/>
      </c>
      <c r="AC61" s="90" t="str">
        <f>IFERROR(VLOOKUP(AC167,DAY!$A$2:$E$3000,5,0),0)</f>
        <v/>
      </c>
      <c r="AD61" s="90" t="str">
        <f>IFERROR(VLOOKUP(AD167,DAY!$A$2:$E$3000,5,0),0)</f>
        <v/>
      </c>
      <c r="AE61" s="338"/>
      <c r="AF61" s="340"/>
      <c r="AG61" s="212"/>
      <c r="AH61" s="338"/>
      <c r="AI61" s="340"/>
      <c r="AJ61" s="212"/>
      <c r="AM61" s="41"/>
      <c r="AN61" s="41"/>
      <c r="AQ61" s="37">
        <f>IFERROR(VLOOKUP(AQ168,DAY!$A$2:$E$744,4,0),0)</f>
        <v>0</v>
      </c>
    </row>
    <row r="62" spans="1:43" ht="27.75" customHeight="1" x14ac:dyDescent="0.4">
      <c r="A62" s="193"/>
      <c r="B62" s="126" t="s">
        <v>4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37">
        <f>IF(COUNT(C62:AD62)=0,+(COUNTIF(C62:AD62,"作業"))+(COUNTIF(C62:AD62,"休日")),"")</f>
        <v>0</v>
      </c>
      <c r="AF62" s="138">
        <f>IF(+COUNT(C62:AD62)=0,(COUNTIF(C62:AD62,"休日")),"")</f>
        <v>0</v>
      </c>
      <c r="AG62" s="333">
        <f>IFERROR(IF(COUNTA(C62:AD62)=0,0,IF(COUNTA(C62:AD62)&lt;28,$F$150,IF(AM63&gt;0.284,$F$148,$F$149))),0)</f>
        <v>0</v>
      </c>
      <c r="AH62" s="137">
        <f>IF(COUNT(C63:AD63)=0,+(COUNTIF(C63:AD63,"作業"))+(COUNTIF(C63:AD63,"休日")),"")</f>
        <v>0</v>
      </c>
      <c r="AI62" s="138">
        <f>IF(COUNT(C63:AD63)=0,(COUNTIF(C63:AD63,"休日")),"")</f>
        <v>0</v>
      </c>
      <c r="AJ62" s="333">
        <f>IFERROR(IF(COUNTA(C63:AD63)=0,0,IF(COUNTA(C63:AD63)&lt;28,$F$150,IF(AN63&gt;0.284,$F$146,$F$147))),0)</f>
        <v>0</v>
      </c>
      <c r="AL62" s="40"/>
      <c r="AM62" s="33"/>
      <c r="AN62" s="33"/>
      <c r="AQ62" s="39">
        <f>IFERROR(VLOOKUP(AQ168,DAY!$A$2:$E$744,5,0),0)</f>
        <v>0</v>
      </c>
    </row>
    <row r="63" spans="1:43" ht="27.75" customHeight="1" thickBot="1" x14ac:dyDescent="0.45">
      <c r="A63" s="222"/>
      <c r="B63" s="127" t="s">
        <v>5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335">
        <f>IFERROR(AM63,0)</f>
        <v>0</v>
      </c>
      <c r="AF63" s="336"/>
      <c r="AG63" s="334"/>
      <c r="AH63" s="335">
        <f>IFERROR(AN63,0)</f>
        <v>0</v>
      </c>
      <c r="AI63" s="336"/>
      <c r="AJ63" s="334"/>
      <c r="AM63" s="46" t="e">
        <f>ROUNDDOWN(AF62/AE62,3)</f>
        <v>#DIV/0!</v>
      </c>
      <c r="AN63" s="47" t="e">
        <f>ROUNDDOWN(AI62/AH62,3)</f>
        <v>#DIV/0!</v>
      </c>
      <c r="AQ63" s="43">
        <f>IFERROR(VLOOKUP(AQ168,DAY!$A$2:$E$744,6,0),0)</f>
        <v>0</v>
      </c>
    </row>
    <row r="64" spans="1:43" ht="27.75" customHeight="1" thickBot="1" x14ac:dyDescent="0.45">
      <c r="A64" s="196" t="s">
        <v>70</v>
      </c>
      <c r="B64" s="32" t="s">
        <v>0</v>
      </c>
      <c r="C64" s="91">
        <f>IFERROR(VLOOKUP(C168,DAY!$A$2:$E$3000,2,0),0)</f>
        <v>11</v>
      </c>
      <c r="D64" s="91">
        <f>IFERROR(VLOOKUP(D168,DAY!$A$2:$E$744,2,0),0)</f>
        <v>11</v>
      </c>
      <c r="E64" s="91">
        <f>IFERROR(VLOOKUP(E168,DAY!$A$2:$E$744,2,0),0)</f>
        <v>11</v>
      </c>
      <c r="F64" s="91">
        <f>IFERROR(VLOOKUP(F168,DAY!$A$2:$E$744,2,0),0)</f>
        <v>11</v>
      </c>
      <c r="G64" s="91">
        <f>IFERROR(VLOOKUP(G168,DAY!$A$2:$E$744,2,0),0)</f>
        <v>11</v>
      </c>
      <c r="H64" s="91">
        <f>IFERROR(VLOOKUP(H168,DAY!$A$2:$E$744,2,0),0)</f>
        <v>11</v>
      </c>
      <c r="I64" s="91">
        <f>IFERROR(VLOOKUP(I168,DAY!$A$2:$E$744,2,0),0)</f>
        <v>11</v>
      </c>
      <c r="J64" s="91">
        <f>IFERROR(VLOOKUP(J168,DAY!$A$2:$E$744,2,0),0)</f>
        <v>11</v>
      </c>
      <c r="K64" s="91">
        <f>IFERROR(VLOOKUP(K168,DAY!$A$2:$E$744,2,0),0)</f>
        <v>11</v>
      </c>
      <c r="L64" s="91">
        <f>IFERROR(VLOOKUP(L168,DAY!$A$2:$E$744,2,0),0)</f>
        <v>11</v>
      </c>
      <c r="M64" s="91">
        <f>IFERROR(VLOOKUP(M168,DAY!$A$2:$E$744,2,0),0)</f>
        <v>11</v>
      </c>
      <c r="N64" s="91">
        <f>IFERROR(VLOOKUP(N168,DAY!$A$2:$E$744,2,0),0)</f>
        <v>11</v>
      </c>
      <c r="O64" s="91">
        <f>IFERROR(VLOOKUP(O168,DAY!$A$2:$E$744,2,0),0)</f>
        <v>11</v>
      </c>
      <c r="P64" s="91">
        <f>IFERROR(VLOOKUP(P168,DAY!$A$2:$E$744,2,0),0)</f>
        <v>11</v>
      </c>
      <c r="Q64" s="91">
        <f>IFERROR(VLOOKUP(Q168,DAY!$A$2:$E$744,2,0),0)</f>
        <v>11</v>
      </c>
      <c r="R64" s="91">
        <f>IFERROR(VLOOKUP(R168,DAY!$A$2:$E$744,2,0),0)</f>
        <v>11</v>
      </c>
      <c r="S64" s="91">
        <f>IFERROR(VLOOKUP(S168,DAY!$A$2:$E$744,2,0),0)</f>
        <v>11</v>
      </c>
      <c r="T64" s="91">
        <f>IFERROR(VLOOKUP(T168,DAY!$A$2:$E$744,2,0),0)</f>
        <v>11</v>
      </c>
      <c r="U64" s="91">
        <f>IFERROR(VLOOKUP(U168,DAY!$A$2:$E$744,2,0),0)</f>
        <v>11</v>
      </c>
      <c r="V64" s="91">
        <f>IFERROR(VLOOKUP(V168,DAY!$A$2:$E$744,2,0),0)</f>
        <v>11</v>
      </c>
      <c r="W64" s="91">
        <f>IFERROR(VLOOKUP(W168,DAY!$A$2:$E$744,2,0),0)</f>
        <v>12</v>
      </c>
      <c r="X64" s="91">
        <f>IFERROR(VLOOKUP(X168,DAY!$A$2:$E$744,2,0),0)</f>
        <v>12</v>
      </c>
      <c r="Y64" s="91">
        <f>IFERROR(VLOOKUP(Y168,DAY!$A$2:$E$744,2,0),0)</f>
        <v>12</v>
      </c>
      <c r="Z64" s="91">
        <f>IFERROR(VLOOKUP(Z168,DAY!$A$2:$E$744,2,0),0)</f>
        <v>12</v>
      </c>
      <c r="AA64" s="91">
        <f>IFERROR(VLOOKUP(AA168,DAY!$A$2:$E$744,2,0),0)</f>
        <v>12</v>
      </c>
      <c r="AB64" s="91">
        <f>IFERROR(VLOOKUP(AB168,DAY!$A$2:$E$744,2,0),0)</f>
        <v>12</v>
      </c>
      <c r="AC64" s="91">
        <f>IFERROR(VLOOKUP(AC168,DAY!$A$2:$E$744,2,0),0)</f>
        <v>12</v>
      </c>
      <c r="AD64" s="91">
        <f>IFERROR(VLOOKUP(AD168,DAY!$A$2:$E$744,2,0),0)</f>
        <v>12</v>
      </c>
      <c r="AE64" s="337" t="s">
        <v>11</v>
      </c>
      <c r="AF64" s="339" t="s">
        <v>12</v>
      </c>
      <c r="AG64" s="211" t="s">
        <v>84</v>
      </c>
      <c r="AH64" s="341" t="s">
        <v>11</v>
      </c>
      <c r="AI64" s="342" t="s">
        <v>13</v>
      </c>
      <c r="AJ64" s="211" t="s">
        <v>84</v>
      </c>
      <c r="AK64" s="40"/>
      <c r="AM64" s="33"/>
      <c r="AN64" s="33"/>
      <c r="AQ64" s="45">
        <f>IFERROR(VLOOKUP(AQ168,DAY!$A$2:$E$744,7,0),0)</f>
        <v>0</v>
      </c>
    </row>
    <row r="65" spans="1:43" ht="27.75" customHeight="1" x14ac:dyDescent="0.4">
      <c r="A65" s="193"/>
      <c r="B65" s="35" t="s">
        <v>1</v>
      </c>
      <c r="C65" s="87">
        <f>IFERROR(VLOOKUP(C168,DAY!$A$2:$E$3000,3,0),0)</f>
        <v>11</v>
      </c>
      <c r="D65" s="87">
        <f>IFERROR(VLOOKUP(D168,DAY!$A$2:$E$744,3,0),0)</f>
        <v>12</v>
      </c>
      <c r="E65" s="87">
        <f>IFERROR(VLOOKUP(E168,DAY!$A$2:$E$744,3,0),0)</f>
        <v>13</v>
      </c>
      <c r="F65" s="87">
        <f>IFERROR(VLOOKUP(F168,DAY!$A$2:$E$744,3,0),0)</f>
        <v>14</v>
      </c>
      <c r="G65" s="87">
        <f>IFERROR(VLOOKUP(G168,DAY!$A$2:$E$744,3,0),0)</f>
        <v>15</v>
      </c>
      <c r="H65" s="87">
        <f>IFERROR(VLOOKUP(H168,DAY!$A$2:$E$744,3,0),0)</f>
        <v>16</v>
      </c>
      <c r="I65" s="87">
        <f>IFERROR(VLOOKUP(I168,DAY!$A$2:$E$744,3,0),0)</f>
        <v>17</v>
      </c>
      <c r="J65" s="87">
        <f>IFERROR(VLOOKUP(J168,DAY!$A$2:$E$744,3,0),0)</f>
        <v>18</v>
      </c>
      <c r="K65" s="87">
        <f>IFERROR(VLOOKUP(K168,DAY!$A$2:$E$744,3,0),0)</f>
        <v>19</v>
      </c>
      <c r="L65" s="87">
        <f>IFERROR(VLOOKUP(L168,DAY!$A$2:$E$744,3,0),0)</f>
        <v>20</v>
      </c>
      <c r="M65" s="87">
        <f>IFERROR(VLOOKUP(M168,DAY!$A$2:$E$744,3,0),0)</f>
        <v>21</v>
      </c>
      <c r="N65" s="87">
        <f>IFERROR(VLOOKUP(N168,DAY!$A$2:$E$744,3,0),0)</f>
        <v>22</v>
      </c>
      <c r="O65" s="87">
        <f>IFERROR(VLOOKUP(O168,DAY!$A$2:$E$744,3,0),0)</f>
        <v>23</v>
      </c>
      <c r="P65" s="87">
        <f>IFERROR(VLOOKUP(P168,DAY!$A$2:$E$744,3,0),0)</f>
        <v>24</v>
      </c>
      <c r="Q65" s="87">
        <f>IFERROR(VLOOKUP(Q168,DAY!$A$2:$E$744,3,0),0)</f>
        <v>25</v>
      </c>
      <c r="R65" s="87">
        <f>IFERROR(VLOOKUP(R168,DAY!$A$2:$E$744,3,0),0)</f>
        <v>26</v>
      </c>
      <c r="S65" s="87">
        <f>IFERROR(VLOOKUP(S168,DAY!$A$2:$E$744,3,0),0)</f>
        <v>27</v>
      </c>
      <c r="T65" s="87">
        <f>IFERROR(VLOOKUP(T168,DAY!$A$2:$E$744,3,0),0)</f>
        <v>28</v>
      </c>
      <c r="U65" s="87">
        <f>IFERROR(VLOOKUP(U168,DAY!$A$2:$E$744,3,0),0)</f>
        <v>29</v>
      </c>
      <c r="V65" s="87">
        <f>IFERROR(VLOOKUP(V168,DAY!$A$2:$E$744,3,0),0)</f>
        <v>30</v>
      </c>
      <c r="W65" s="87">
        <f>IFERROR(VLOOKUP(W168,DAY!$A$2:$E$744,3,0),0)</f>
        <v>1</v>
      </c>
      <c r="X65" s="87">
        <f>IFERROR(VLOOKUP(X168,DAY!$A$2:$E$744,3,0),0)</f>
        <v>2</v>
      </c>
      <c r="Y65" s="87">
        <f>IFERROR(VLOOKUP(Y168,DAY!$A$2:$E$744,3,0),0)</f>
        <v>3</v>
      </c>
      <c r="Z65" s="87">
        <f>IFERROR(VLOOKUP(Z168,DAY!$A$2:$E$744,3,0),0)</f>
        <v>4</v>
      </c>
      <c r="AA65" s="87">
        <f>IFERROR(VLOOKUP(AA168,DAY!$A$2:$E$744,3,0),0)</f>
        <v>5</v>
      </c>
      <c r="AB65" s="87">
        <f>IFERROR(VLOOKUP(AB168,DAY!$A$2:$E$744,3,0),0)</f>
        <v>6</v>
      </c>
      <c r="AC65" s="87">
        <f>IFERROR(VLOOKUP(AC168,DAY!$A$2:$E$744,3,0),0)</f>
        <v>7</v>
      </c>
      <c r="AD65" s="88">
        <f>IFERROR(VLOOKUP(AD168,DAY!$A$2:$E$744,3,0),0)</f>
        <v>8</v>
      </c>
      <c r="AE65" s="338"/>
      <c r="AF65" s="340"/>
      <c r="AG65" s="211"/>
      <c r="AH65" s="338"/>
      <c r="AI65" s="340"/>
      <c r="AJ65" s="211"/>
      <c r="AM65" s="33"/>
      <c r="AN65" s="33"/>
      <c r="AQ65" s="38">
        <f>IFERROR(VLOOKUP(AQ169,DAY!$A$2:$E$744,2,0),0)</f>
        <v>0</v>
      </c>
    </row>
    <row r="66" spans="1:43" ht="27.75" customHeight="1" x14ac:dyDescent="0.4">
      <c r="A66" s="193"/>
      <c r="B66" s="38" t="s">
        <v>2</v>
      </c>
      <c r="C66" s="89" t="str">
        <f>IFERROR(VLOOKUP(C168,DAY!$A$2:$E$3000,4,0),0)</f>
        <v>月</v>
      </c>
      <c r="D66" s="89" t="str">
        <f>IFERROR(VLOOKUP(D168,DAY!$A$2:$E$3000,4,0),0)</f>
        <v>火</v>
      </c>
      <c r="E66" s="89" t="str">
        <f>IFERROR(VLOOKUP(E168,DAY!$A$2:$E$3000,4,0),0)</f>
        <v>水</v>
      </c>
      <c r="F66" s="89" t="str">
        <f>IFERROR(VLOOKUP(F168,DAY!$A$2:$E$3000,4,0),0)</f>
        <v>木</v>
      </c>
      <c r="G66" s="89" t="str">
        <f>IFERROR(VLOOKUP(G168,DAY!$A$2:$E$3000,4,0),0)</f>
        <v>金</v>
      </c>
      <c r="H66" s="89" t="str">
        <f>IFERROR(VLOOKUP(H168,DAY!$A$2:$E$3000,4,0),0)</f>
        <v>土</v>
      </c>
      <c r="I66" s="89" t="str">
        <f>IFERROR(VLOOKUP(I168,DAY!$A$2:$E$3000,4,0),0)</f>
        <v>日</v>
      </c>
      <c r="J66" s="89" t="str">
        <f>IFERROR(VLOOKUP(J168,DAY!$A$2:$E$3000,4,0),0)</f>
        <v>月</v>
      </c>
      <c r="K66" s="89" t="str">
        <f>IFERROR(VLOOKUP(K168,DAY!$A$2:$E$3000,4,0),0)</f>
        <v>火</v>
      </c>
      <c r="L66" s="89" t="str">
        <f>IFERROR(VLOOKUP(L168,DAY!$A$2:$E$3000,4,0),0)</f>
        <v>水</v>
      </c>
      <c r="M66" s="89" t="str">
        <f>IFERROR(VLOOKUP(M168,DAY!$A$2:$E$3000,4,0),0)</f>
        <v>木</v>
      </c>
      <c r="N66" s="89" t="str">
        <f>IFERROR(VLOOKUP(N168,DAY!$A$2:$E$3000,4,0),0)</f>
        <v>金</v>
      </c>
      <c r="O66" s="89" t="str">
        <f>IFERROR(VLOOKUP(O168,DAY!$A$2:$E$3000,4,0),0)</f>
        <v>土</v>
      </c>
      <c r="P66" s="89" t="str">
        <f>IFERROR(VLOOKUP(P168,DAY!$A$2:$E$3000,4,0),0)</f>
        <v>日</v>
      </c>
      <c r="Q66" s="89" t="str">
        <f>IFERROR(VLOOKUP(Q168,DAY!$A$2:$E$3000,4,0),0)</f>
        <v>月</v>
      </c>
      <c r="R66" s="89" t="str">
        <f>IFERROR(VLOOKUP(R168,DAY!$A$2:$E$3000,4,0),0)</f>
        <v>火</v>
      </c>
      <c r="S66" s="89" t="str">
        <f>IFERROR(VLOOKUP(S168,DAY!$A$2:$E$3000,4,0),0)</f>
        <v>水</v>
      </c>
      <c r="T66" s="89" t="str">
        <f>IFERROR(VLOOKUP(T168,DAY!$A$2:$E$3000,4,0),0)</f>
        <v>木</v>
      </c>
      <c r="U66" s="89" t="str">
        <f>IFERROR(VLOOKUP(U168,DAY!$A$2:$E$3000,4,0),0)</f>
        <v>金</v>
      </c>
      <c r="V66" s="89" t="str">
        <f>IFERROR(VLOOKUP(V168,DAY!$A$2:$E$3000,4,0),0)</f>
        <v>土</v>
      </c>
      <c r="W66" s="89" t="str">
        <f>IFERROR(VLOOKUP(W168,DAY!$A$2:$E$3000,4,0),0)</f>
        <v>日</v>
      </c>
      <c r="X66" s="89" t="str">
        <f>IFERROR(VLOOKUP(X168,DAY!$A$2:$E$3000,4,0),0)</f>
        <v>月</v>
      </c>
      <c r="Y66" s="89" t="str">
        <f>IFERROR(VLOOKUP(Y168,DAY!$A$2:$E$3000,4,0),0)</f>
        <v>火</v>
      </c>
      <c r="Z66" s="89" t="str">
        <f>IFERROR(VLOOKUP(Z168,DAY!$A$2:$E$3000,4,0),0)</f>
        <v>水</v>
      </c>
      <c r="AA66" s="89" t="str">
        <f>IFERROR(VLOOKUP(AA168,DAY!$A$2:$E$3000,4,0),0)</f>
        <v>木</v>
      </c>
      <c r="AB66" s="89" t="str">
        <f>IFERROR(VLOOKUP(AB168,DAY!$A$2:$E$3000,4,0),0)</f>
        <v>金</v>
      </c>
      <c r="AC66" s="89" t="str">
        <f>IFERROR(VLOOKUP(AC168,DAY!$A$2:$E$3000,4,0),0)</f>
        <v>土</v>
      </c>
      <c r="AD66" s="89" t="str">
        <f>IFERROR(VLOOKUP(AD168,DAY!$A$2:$E$3000,4,0),0)</f>
        <v>日</v>
      </c>
      <c r="AE66" s="338"/>
      <c r="AF66" s="340"/>
      <c r="AG66" s="211"/>
      <c r="AH66" s="338"/>
      <c r="AI66" s="340"/>
      <c r="AJ66" s="211"/>
      <c r="AM66" s="33"/>
      <c r="AN66" s="33"/>
      <c r="AQ66" s="37">
        <f>IFERROR(VLOOKUP(AQ169,DAY!$A$2:$E$744,3,0),0)</f>
        <v>0</v>
      </c>
    </row>
    <row r="67" spans="1:43" ht="89.25" customHeight="1" x14ac:dyDescent="0.4">
      <c r="A67" s="193"/>
      <c r="B67" s="39" t="s">
        <v>3</v>
      </c>
      <c r="C67" s="90" t="str">
        <f>IFERROR(VLOOKUP(C168,DAY!$A$2:$E$3000,5,0),0)</f>
        <v/>
      </c>
      <c r="D67" s="90" t="str">
        <f>IFERROR(VLOOKUP(D168,DAY!$A$2:$E$3000,5,0),0)</f>
        <v/>
      </c>
      <c r="E67" s="90" t="str">
        <f>IFERROR(VLOOKUP(E168,DAY!$A$2:$E$3000,5,0),0)</f>
        <v/>
      </c>
      <c r="F67" s="90" t="str">
        <f>IFERROR(VLOOKUP(F168,DAY!$A$2:$E$3000,5,0),0)</f>
        <v/>
      </c>
      <c r="G67" s="90" t="str">
        <f>IFERROR(VLOOKUP(G168,DAY!$A$2:$E$3000,5,0),0)</f>
        <v/>
      </c>
      <c r="H67" s="90" t="str">
        <f>IFERROR(VLOOKUP(H168,DAY!$A$2:$E$3000,5,0),0)</f>
        <v/>
      </c>
      <c r="I67" s="90" t="str">
        <f>IFERROR(VLOOKUP(I168,DAY!$A$2:$E$3000,5,0),0)</f>
        <v/>
      </c>
      <c r="J67" s="90" t="str">
        <f>IFERROR(VLOOKUP(J168,DAY!$A$2:$E$3000,5,0),0)</f>
        <v/>
      </c>
      <c r="K67" s="90" t="str">
        <f>IFERROR(VLOOKUP(K168,DAY!$A$2:$E$3000,5,0),0)</f>
        <v/>
      </c>
      <c r="L67" s="90" t="str">
        <f>IFERROR(VLOOKUP(L168,DAY!$A$2:$E$3000,5,0),0)</f>
        <v/>
      </c>
      <c r="M67" s="90" t="str">
        <f>IFERROR(VLOOKUP(M168,DAY!$A$2:$E$3000,5,0),0)</f>
        <v/>
      </c>
      <c r="N67" s="90" t="str">
        <f>IFERROR(VLOOKUP(N168,DAY!$A$2:$E$3000,5,0),0)</f>
        <v/>
      </c>
      <c r="O67" s="90" t="str">
        <f>IFERROR(VLOOKUP(O168,DAY!$A$2:$E$3000,5,0),0)</f>
        <v>勤労感謝の日</v>
      </c>
      <c r="P67" s="90" t="str">
        <f>IFERROR(VLOOKUP(P168,DAY!$A$2:$E$3000,5,0),0)</f>
        <v/>
      </c>
      <c r="Q67" s="90" t="str">
        <f>IFERROR(VLOOKUP(Q168,DAY!$A$2:$E$3000,5,0),0)</f>
        <v/>
      </c>
      <c r="R67" s="90" t="str">
        <f>IFERROR(VLOOKUP(R168,DAY!$A$2:$E$3000,5,0),0)</f>
        <v/>
      </c>
      <c r="S67" s="90" t="str">
        <f>IFERROR(VLOOKUP(S168,DAY!$A$2:$E$3000,5,0),0)</f>
        <v/>
      </c>
      <c r="T67" s="90" t="str">
        <f>IFERROR(VLOOKUP(T168,DAY!$A$2:$E$3000,5,0),0)</f>
        <v/>
      </c>
      <c r="U67" s="90" t="str">
        <f>IFERROR(VLOOKUP(U168,DAY!$A$2:$E$3000,5,0),0)</f>
        <v/>
      </c>
      <c r="V67" s="90" t="str">
        <f>IFERROR(VLOOKUP(V168,DAY!$A$2:$E$3000,5,0),0)</f>
        <v/>
      </c>
      <c r="W67" s="90" t="str">
        <f>IFERROR(VLOOKUP(W168,DAY!$A$2:$E$3000,5,0),0)</f>
        <v/>
      </c>
      <c r="X67" s="90" t="str">
        <f>IFERROR(VLOOKUP(X168,DAY!$A$2:$E$3000,5,0),0)</f>
        <v/>
      </c>
      <c r="Y67" s="90" t="str">
        <f>IFERROR(VLOOKUP(Y168,DAY!$A$2:$E$3000,5,0),0)</f>
        <v/>
      </c>
      <c r="Z67" s="90" t="str">
        <f>IFERROR(VLOOKUP(Z168,DAY!$A$2:$E$3000,5,0),0)</f>
        <v/>
      </c>
      <c r="AA67" s="90" t="str">
        <f>IFERROR(VLOOKUP(AA168,DAY!$A$2:$E$3000,5,0),0)</f>
        <v/>
      </c>
      <c r="AB67" s="90" t="str">
        <f>IFERROR(VLOOKUP(AB168,DAY!$A$2:$E$3000,5,0),0)</f>
        <v/>
      </c>
      <c r="AC67" s="90" t="str">
        <f>IFERROR(VLOOKUP(AC168,DAY!$A$2:$E$3000,5,0),0)</f>
        <v/>
      </c>
      <c r="AD67" s="90" t="str">
        <f>IFERROR(VLOOKUP(AD168,DAY!$A$2:$E$3000,5,0),0)</f>
        <v/>
      </c>
      <c r="AE67" s="338"/>
      <c r="AF67" s="340"/>
      <c r="AG67" s="212"/>
      <c r="AH67" s="338"/>
      <c r="AI67" s="340"/>
      <c r="AJ67" s="212"/>
      <c r="AM67" s="41"/>
      <c r="AN67" s="41"/>
      <c r="AQ67" s="37">
        <f>IFERROR(VLOOKUP(AQ169,DAY!$A$2:$E$744,4,0),0)</f>
        <v>0</v>
      </c>
    </row>
    <row r="68" spans="1:43" ht="27.75" customHeight="1" x14ac:dyDescent="0.4">
      <c r="A68" s="193"/>
      <c r="B68" s="126" t="s">
        <v>4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37">
        <f>IF(COUNT(C68:AD68)=0,+(COUNTIF(C68:AD68,"作業"))+(COUNTIF(C68:AD68,"休日")),"")</f>
        <v>0</v>
      </c>
      <c r="AF68" s="138">
        <f>IF(+COUNT(C68:AD68)=0,(COUNTIF(C68:AD68,"休日")),"")</f>
        <v>0</v>
      </c>
      <c r="AG68" s="333">
        <f>IFERROR(IF(COUNTA(C68:AD68)=0,0,IF(COUNTA(C68:AD68)&lt;28,$F$150,IF(AM69&gt;0.284,$F$148,$F$149))),0)</f>
        <v>0</v>
      </c>
      <c r="AH68" s="137">
        <f>IF(COUNT(C69:AD69)=0,+(COUNTIF(C69:AD69,"作業"))+(COUNTIF(C69:AD69,"休日")),"")</f>
        <v>0</v>
      </c>
      <c r="AI68" s="138">
        <f>IF(COUNT(C69:AD69)=0,(COUNTIF(C69:AD69,"休日")),"")</f>
        <v>0</v>
      </c>
      <c r="AJ68" s="333">
        <f>IFERROR(IF(COUNTA(C69:AD69)=0,0,IF(COUNTA(C69:AD69)&lt;28,$F$150,IF(AN69&gt;0.284,$F$146,$F$147))),0)</f>
        <v>0</v>
      </c>
      <c r="AL68" s="41"/>
      <c r="AM68" s="33"/>
      <c r="AN68" s="33"/>
      <c r="AQ68" s="39">
        <f>IFERROR(VLOOKUP(AQ169,DAY!$A$2:$E$744,5,0),0)</f>
        <v>0</v>
      </c>
    </row>
    <row r="69" spans="1:43" ht="27.75" customHeight="1" thickBot="1" x14ac:dyDescent="0.45">
      <c r="A69" s="222"/>
      <c r="B69" s="127" t="s">
        <v>5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335">
        <f>IFERROR(AM69,0)</f>
        <v>0</v>
      </c>
      <c r="AF69" s="336"/>
      <c r="AG69" s="334"/>
      <c r="AH69" s="335">
        <f>IFERROR(AN69,0)</f>
        <v>0</v>
      </c>
      <c r="AI69" s="336"/>
      <c r="AJ69" s="334"/>
      <c r="AM69" s="46" t="e">
        <f>ROUNDDOWN(AF68/AE68,3)</f>
        <v>#DIV/0!</v>
      </c>
      <c r="AN69" s="47" t="e">
        <f>ROUNDDOWN(AI68/AH68,3)</f>
        <v>#DIV/0!</v>
      </c>
      <c r="AQ69" s="43">
        <f>IFERROR(VLOOKUP(AQ169,DAY!$A$2:$E$744,6,0),0)</f>
        <v>0</v>
      </c>
    </row>
    <row r="70" spans="1:43" ht="27.75" customHeight="1" x14ac:dyDescent="0.4">
      <c r="A70" s="196" t="s">
        <v>71</v>
      </c>
      <c r="B70" s="32" t="s">
        <v>0</v>
      </c>
      <c r="C70" s="86">
        <f>IFERROR(VLOOKUP(C169,DAY!$A$2:$E$3000,2,0),0)</f>
        <v>12</v>
      </c>
      <c r="D70" s="86">
        <f>IFERROR(VLOOKUP(D169,DAY!$A$2:$E$744,2,0),0)</f>
        <v>12</v>
      </c>
      <c r="E70" s="86">
        <f>IFERROR(VLOOKUP(E169,DAY!$A$2:$E$744,2,0),0)</f>
        <v>12</v>
      </c>
      <c r="F70" s="86">
        <f>IFERROR(VLOOKUP(F169,DAY!$A$2:$E$744,2,0),0)</f>
        <v>12</v>
      </c>
      <c r="G70" s="86">
        <f>IFERROR(VLOOKUP(G169,DAY!$A$2:$E$744,2,0),0)</f>
        <v>12</v>
      </c>
      <c r="H70" s="86">
        <f>IFERROR(VLOOKUP(H169,DAY!$A$2:$E$744,2,0),0)</f>
        <v>12</v>
      </c>
      <c r="I70" s="86">
        <f>IFERROR(VLOOKUP(I169,DAY!$A$2:$E$744,2,0),0)</f>
        <v>12</v>
      </c>
      <c r="J70" s="86">
        <f>IFERROR(VLOOKUP(J169,DAY!$A$2:$E$744,2,0),0)</f>
        <v>12</v>
      </c>
      <c r="K70" s="86">
        <f>IFERROR(VLOOKUP(K169,DAY!$A$2:$E$744,2,0),0)</f>
        <v>12</v>
      </c>
      <c r="L70" s="86">
        <f>IFERROR(VLOOKUP(L169,DAY!$A$2:$E$744,2,0),0)</f>
        <v>12</v>
      </c>
      <c r="M70" s="86">
        <f>IFERROR(VLOOKUP(M169,DAY!$A$2:$E$744,2,0),0)</f>
        <v>12</v>
      </c>
      <c r="N70" s="86">
        <f>IFERROR(VLOOKUP(N169,DAY!$A$2:$E$744,2,0),0)</f>
        <v>12</v>
      </c>
      <c r="O70" s="86">
        <f>IFERROR(VLOOKUP(O169,DAY!$A$2:$E$744,2,0),0)</f>
        <v>12</v>
      </c>
      <c r="P70" s="86">
        <f>IFERROR(VLOOKUP(P169,DAY!$A$2:$E$744,2,0),0)</f>
        <v>12</v>
      </c>
      <c r="Q70" s="86">
        <f>IFERROR(VLOOKUP(Q169,DAY!$A$2:$E$744,2,0),0)</f>
        <v>12</v>
      </c>
      <c r="R70" s="86">
        <f>IFERROR(VLOOKUP(R169,DAY!$A$2:$E$744,2,0),0)</f>
        <v>12</v>
      </c>
      <c r="S70" s="86">
        <f>IFERROR(VLOOKUP(S169,DAY!$A$2:$E$744,2,0),0)</f>
        <v>12</v>
      </c>
      <c r="T70" s="86">
        <f>IFERROR(VLOOKUP(T169,DAY!$A$2:$E$744,2,0),0)</f>
        <v>12</v>
      </c>
      <c r="U70" s="86">
        <f>IFERROR(VLOOKUP(U169,DAY!$A$2:$E$744,2,0),0)</f>
        <v>12</v>
      </c>
      <c r="V70" s="86">
        <f>IFERROR(VLOOKUP(V169,DAY!$A$2:$E$744,2,0),0)</f>
        <v>12</v>
      </c>
      <c r="W70" s="86">
        <f>IFERROR(VLOOKUP(W169,DAY!$A$2:$E$744,2,0),0)</f>
        <v>12</v>
      </c>
      <c r="X70" s="86">
        <f>IFERROR(VLOOKUP(X169,DAY!$A$2:$E$744,2,0),0)</f>
        <v>12</v>
      </c>
      <c r="Y70" s="86">
        <f>IFERROR(VLOOKUP(Y169,DAY!$A$2:$E$744,2,0),0)</f>
        <v>12</v>
      </c>
      <c r="Z70" s="86">
        <f>IFERROR(VLOOKUP(Z169,DAY!$A$2:$E$744,2,0),0)</f>
        <v>1</v>
      </c>
      <c r="AA70" s="86">
        <f>IFERROR(VLOOKUP(AA169,DAY!$A$2:$E$744,2,0),0)</f>
        <v>1</v>
      </c>
      <c r="AB70" s="86">
        <f>IFERROR(VLOOKUP(AB169,DAY!$A$2:$E$744,2,0),0)</f>
        <v>1</v>
      </c>
      <c r="AC70" s="86">
        <f>IFERROR(VLOOKUP(AC169,DAY!$A$2:$E$744,2,0),0)</f>
        <v>1</v>
      </c>
      <c r="AD70" s="86">
        <f>IFERROR(VLOOKUP(AD169,DAY!$A$2:$E$744,2,0),0)</f>
        <v>1</v>
      </c>
      <c r="AE70" s="337" t="s">
        <v>11</v>
      </c>
      <c r="AF70" s="339" t="s">
        <v>12</v>
      </c>
      <c r="AG70" s="211" t="s">
        <v>84</v>
      </c>
      <c r="AH70" s="341" t="s">
        <v>11</v>
      </c>
      <c r="AI70" s="342" t="s">
        <v>13</v>
      </c>
      <c r="AJ70" s="211" t="s">
        <v>84</v>
      </c>
      <c r="AK70" s="40"/>
      <c r="AM70" s="33"/>
      <c r="AN70" s="33"/>
      <c r="AQ70" s="50">
        <f>IFERROR(VLOOKUP(AQ169,DAY!$A$2:$E$744,7,0),0)</f>
        <v>0</v>
      </c>
    </row>
    <row r="71" spans="1:43" ht="27.75" customHeight="1" x14ac:dyDescent="0.4">
      <c r="A71" s="193"/>
      <c r="B71" s="35" t="s">
        <v>1</v>
      </c>
      <c r="C71" s="87">
        <f>IFERROR(VLOOKUP(C169,DAY!$A$2:$E$3000,3,0),0)</f>
        <v>9</v>
      </c>
      <c r="D71" s="87">
        <f>IFERROR(VLOOKUP(D169,DAY!$A$2:$E$744,3,0),0)</f>
        <v>10</v>
      </c>
      <c r="E71" s="87">
        <f>IFERROR(VLOOKUP(E169,DAY!$A$2:$E$744,3,0),0)</f>
        <v>11</v>
      </c>
      <c r="F71" s="87">
        <f>IFERROR(VLOOKUP(F169,DAY!$A$2:$E$744,3,0),0)</f>
        <v>12</v>
      </c>
      <c r="G71" s="87">
        <f>IFERROR(VLOOKUP(G169,DAY!$A$2:$E$744,3,0),0)</f>
        <v>13</v>
      </c>
      <c r="H71" s="87">
        <f>IFERROR(VLOOKUP(H169,DAY!$A$2:$E$744,3,0),0)</f>
        <v>14</v>
      </c>
      <c r="I71" s="87">
        <f>IFERROR(VLOOKUP(I169,DAY!$A$2:$E$744,3,0),0)</f>
        <v>15</v>
      </c>
      <c r="J71" s="87">
        <f>IFERROR(VLOOKUP(J169,DAY!$A$2:$E$744,3,0),0)</f>
        <v>16</v>
      </c>
      <c r="K71" s="87">
        <f>IFERROR(VLOOKUP(K169,DAY!$A$2:$E$744,3,0),0)</f>
        <v>17</v>
      </c>
      <c r="L71" s="87">
        <f>IFERROR(VLOOKUP(L169,DAY!$A$2:$E$744,3,0),0)</f>
        <v>18</v>
      </c>
      <c r="M71" s="87">
        <f>IFERROR(VLOOKUP(M169,DAY!$A$2:$E$744,3,0),0)</f>
        <v>19</v>
      </c>
      <c r="N71" s="87">
        <f>IFERROR(VLOOKUP(N169,DAY!$A$2:$E$744,3,0),0)</f>
        <v>20</v>
      </c>
      <c r="O71" s="87">
        <f>IFERROR(VLOOKUP(O169,DAY!$A$2:$E$744,3,0),0)</f>
        <v>21</v>
      </c>
      <c r="P71" s="87">
        <f>IFERROR(VLOOKUP(P169,DAY!$A$2:$E$744,3,0),0)</f>
        <v>22</v>
      </c>
      <c r="Q71" s="87">
        <f>IFERROR(VLOOKUP(Q169,DAY!$A$2:$E$744,3,0),0)</f>
        <v>23</v>
      </c>
      <c r="R71" s="87">
        <f>IFERROR(VLOOKUP(R169,DAY!$A$2:$E$744,3,0),0)</f>
        <v>24</v>
      </c>
      <c r="S71" s="87">
        <f>IFERROR(VLOOKUP(S169,DAY!$A$2:$E$744,3,0),0)</f>
        <v>25</v>
      </c>
      <c r="T71" s="87">
        <f>IFERROR(VLOOKUP(T169,DAY!$A$2:$E$744,3,0),0)</f>
        <v>26</v>
      </c>
      <c r="U71" s="87">
        <f>IFERROR(VLOOKUP(U169,DAY!$A$2:$E$744,3,0),0)</f>
        <v>27</v>
      </c>
      <c r="V71" s="87">
        <f>IFERROR(VLOOKUP(V169,DAY!$A$2:$E$744,3,0),0)</f>
        <v>28</v>
      </c>
      <c r="W71" s="87">
        <f>IFERROR(VLOOKUP(W169,DAY!$A$2:$E$744,3,0),0)</f>
        <v>29</v>
      </c>
      <c r="X71" s="87">
        <f>IFERROR(VLOOKUP(X169,DAY!$A$2:$E$744,3,0),0)</f>
        <v>30</v>
      </c>
      <c r="Y71" s="87">
        <f>IFERROR(VLOOKUP(Y169,DAY!$A$2:$E$744,3,0),0)</f>
        <v>31</v>
      </c>
      <c r="Z71" s="87">
        <f>IFERROR(VLOOKUP(Z169,DAY!$A$2:$E$744,3,0),0)</f>
        <v>1</v>
      </c>
      <c r="AA71" s="87">
        <f>IFERROR(VLOOKUP(AA169,DAY!$A$2:$E$744,3,0),0)</f>
        <v>2</v>
      </c>
      <c r="AB71" s="87">
        <f>IFERROR(VLOOKUP(AB169,DAY!$A$2:$E$744,3,0),0)</f>
        <v>3</v>
      </c>
      <c r="AC71" s="87">
        <f>IFERROR(VLOOKUP(AC169,DAY!$A$2:$E$744,3,0),0)</f>
        <v>4</v>
      </c>
      <c r="AD71" s="88">
        <f>IFERROR(VLOOKUP(AD169,DAY!$A$2:$E$744,3,0),0)</f>
        <v>5</v>
      </c>
      <c r="AE71" s="338"/>
      <c r="AF71" s="340"/>
      <c r="AG71" s="211"/>
      <c r="AH71" s="338"/>
      <c r="AI71" s="340"/>
      <c r="AJ71" s="211"/>
      <c r="AM71" s="33"/>
      <c r="AN71" s="33"/>
      <c r="AQ71" s="124">
        <f>IFERROR(VLOOKUP(AQ170,DAY!$A$2:$E$744,2,0),0)</f>
        <v>0</v>
      </c>
    </row>
    <row r="72" spans="1:43" ht="27.75" customHeight="1" x14ac:dyDescent="0.4">
      <c r="A72" s="193"/>
      <c r="B72" s="38" t="s">
        <v>2</v>
      </c>
      <c r="C72" s="89" t="str">
        <f>IFERROR(VLOOKUP(C169,DAY!$A$2:$E$3000,4,0),0)</f>
        <v>月</v>
      </c>
      <c r="D72" s="89" t="str">
        <f>IFERROR(VLOOKUP(D169,DAY!$A$2:$E$3000,4,0),0)</f>
        <v>火</v>
      </c>
      <c r="E72" s="89" t="str">
        <f>IFERROR(VLOOKUP(E169,DAY!$A$2:$E$3000,4,0),0)</f>
        <v>水</v>
      </c>
      <c r="F72" s="89" t="str">
        <f>IFERROR(VLOOKUP(F169,DAY!$A$2:$E$3000,4,0),0)</f>
        <v>木</v>
      </c>
      <c r="G72" s="89" t="str">
        <f>IFERROR(VLOOKUP(G169,DAY!$A$2:$E$3000,4,0),0)</f>
        <v>金</v>
      </c>
      <c r="H72" s="89" t="str">
        <f>IFERROR(VLOOKUP(H169,DAY!$A$2:$E$3000,4,0),0)</f>
        <v>土</v>
      </c>
      <c r="I72" s="89" t="str">
        <f>IFERROR(VLOOKUP(I169,DAY!$A$2:$E$3000,4,0),0)</f>
        <v>日</v>
      </c>
      <c r="J72" s="89" t="str">
        <f>IFERROR(VLOOKUP(J169,DAY!$A$2:$E$3000,4,0),0)</f>
        <v>月</v>
      </c>
      <c r="K72" s="89" t="str">
        <f>IFERROR(VLOOKUP(K169,DAY!$A$2:$E$3000,4,0),0)</f>
        <v>火</v>
      </c>
      <c r="L72" s="89" t="str">
        <f>IFERROR(VLOOKUP(L169,DAY!$A$2:$E$3000,4,0),0)</f>
        <v>水</v>
      </c>
      <c r="M72" s="89" t="str">
        <f>IFERROR(VLOOKUP(M169,DAY!$A$2:$E$3000,4,0),0)</f>
        <v>木</v>
      </c>
      <c r="N72" s="89" t="str">
        <f>IFERROR(VLOOKUP(N169,DAY!$A$2:$E$3000,4,0),0)</f>
        <v>金</v>
      </c>
      <c r="O72" s="89" t="str">
        <f>IFERROR(VLOOKUP(O169,DAY!$A$2:$E$3000,4,0),0)</f>
        <v>土</v>
      </c>
      <c r="P72" s="89" t="str">
        <f>IFERROR(VLOOKUP(P169,DAY!$A$2:$E$3000,4,0),0)</f>
        <v>日</v>
      </c>
      <c r="Q72" s="89" t="str">
        <f>IFERROR(VLOOKUP(Q169,DAY!$A$2:$E$3000,4,0),0)</f>
        <v>月</v>
      </c>
      <c r="R72" s="89" t="str">
        <f>IFERROR(VLOOKUP(R169,DAY!$A$2:$E$3000,4,0),0)</f>
        <v>火</v>
      </c>
      <c r="S72" s="89" t="str">
        <f>IFERROR(VLOOKUP(S169,DAY!$A$2:$E$3000,4,0),0)</f>
        <v>水</v>
      </c>
      <c r="T72" s="89" t="str">
        <f>IFERROR(VLOOKUP(T169,DAY!$A$2:$E$3000,4,0),0)</f>
        <v>木</v>
      </c>
      <c r="U72" s="89" t="str">
        <f>IFERROR(VLOOKUP(U169,DAY!$A$2:$E$3000,4,0),0)</f>
        <v>金</v>
      </c>
      <c r="V72" s="89" t="str">
        <f>IFERROR(VLOOKUP(V169,DAY!$A$2:$E$3000,4,0),0)</f>
        <v>土</v>
      </c>
      <c r="W72" s="89" t="str">
        <f>IFERROR(VLOOKUP(W169,DAY!$A$2:$E$3000,4,0),0)</f>
        <v>日</v>
      </c>
      <c r="X72" s="89" t="str">
        <f>IFERROR(VLOOKUP(X169,DAY!$A$2:$E$3000,4,0),0)</f>
        <v>月</v>
      </c>
      <c r="Y72" s="89" t="str">
        <f>IFERROR(VLOOKUP(Y169,DAY!$A$2:$E$3000,4,0),0)</f>
        <v>火</v>
      </c>
      <c r="Z72" s="89" t="str">
        <f>IFERROR(VLOOKUP(Z169,DAY!$A$2:$E$3000,4,0),0)</f>
        <v>水</v>
      </c>
      <c r="AA72" s="89" t="str">
        <f>IFERROR(VLOOKUP(AA169,DAY!$A$2:$E$3000,4,0),0)</f>
        <v>木</v>
      </c>
      <c r="AB72" s="89" t="str">
        <f>IFERROR(VLOOKUP(AB169,DAY!$A$2:$E$3000,4,0),0)</f>
        <v>金</v>
      </c>
      <c r="AC72" s="89" t="str">
        <f>IFERROR(VLOOKUP(AC169,DAY!$A$2:$E$3000,4,0),0)</f>
        <v>土</v>
      </c>
      <c r="AD72" s="89" t="str">
        <f>IFERROR(VLOOKUP(AD169,DAY!$A$2:$E$3000,4,0),0)</f>
        <v>日</v>
      </c>
      <c r="AE72" s="338"/>
      <c r="AF72" s="340"/>
      <c r="AG72" s="211"/>
      <c r="AH72" s="338"/>
      <c r="AI72" s="340"/>
      <c r="AJ72" s="211"/>
      <c r="AM72" s="33"/>
      <c r="AN72" s="33"/>
      <c r="AQ72" s="37">
        <f>IFERROR(VLOOKUP(AQ170,DAY!$A$2:$E$744,3,0),0)</f>
        <v>0</v>
      </c>
    </row>
    <row r="73" spans="1:43" ht="89.25" customHeight="1" x14ac:dyDescent="0.4">
      <c r="A73" s="193"/>
      <c r="B73" s="39" t="s">
        <v>3</v>
      </c>
      <c r="C73" s="90" t="str">
        <f>IFERROR(VLOOKUP(C169,DAY!$A$2:$E$3000,5,0),0)</f>
        <v/>
      </c>
      <c r="D73" s="90" t="str">
        <f>IFERROR(VLOOKUP(D169,DAY!$A$2:$E$3000,5,0),0)</f>
        <v/>
      </c>
      <c r="E73" s="90" t="str">
        <f>IFERROR(VLOOKUP(E169,DAY!$A$2:$E$3000,5,0),0)</f>
        <v/>
      </c>
      <c r="F73" s="90" t="str">
        <f>IFERROR(VLOOKUP(F169,DAY!$A$2:$E$3000,5,0),0)</f>
        <v/>
      </c>
      <c r="G73" s="90" t="str">
        <f>IFERROR(VLOOKUP(G169,DAY!$A$2:$E$3000,5,0),0)</f>
        <v/>
      </c>
      <c r="H73" s="90" t="str">
        <f>IFERROR(VLOOKUP(H169,DAY!$A$2:$E$3000,5,0),0)</f>
        <v/>
      </c>
      <c r="I73" s="90" t="str">
        <f>IFERROR(VLOOKUP(I169,DAY!$A$2:$E$3000,5,0),0)</f>
        <v/>
      </c>
      <c r="J73" s="90" t="str">
        <f>IFERROR(VLOOKUP(J169,DAY!$A$2:$E$3000,5,0),0)</f>
        <v/>
      </c>
      <c r="K73" s="90" t="str">
        <f>IFERROR(VLOOKUP(K169,DAY!$A$2:$E$3000,5,0),0)</f>
        <v/>
      </c>
      <c r="L73" s="90" t="str">
        <f>IFERROR(VLOOKUP(L169,DAY!$A$2:$E$3000,5,0),0)</f>
        <v/>
      </c>
      <c r="M73" s="90" t="str">
        <f>IFERROR(VLOOKUP(M169,DAY!$A$2:$E$3000,5,0),0)</f>
        <v/>
      </c>
      <c r="N73" s="90" t="str">
        <f>IFERROR(VLOOKUP(N169,DAY!$A$2:$E$3000,5,0),0)</f>
        <v/>
      </c>
      <c r="O73" s="90" t="str">
        <f>IFERROR(VLOOKUP(O169,DAY!$A$2:$E$3000,5,0),0)</f>
        <v/>
      </c>
      <c r="P73" s="90" t="str">
        <f>IFERROR(VLOOKUP(P169,DAY!$A$2:$E$3000,5,0),0)</f>
        <v/>
      </c>
      <c r="Q73" s="90" t="str">
        <f>IFERROR(VLOOKUP(Q169,DAY!$A$2:$E$3000,5,0),0)</f>
        <v/>
      </c>
      <c r="R73" s="90" t="str">
        <f>IFERROR(VLOOKUP(R169,DAY!$A$2:$E$3000,5,0),0)</f>
        <v/>
      </c>
      <c r="S73" s="90" t="str">
        <f>IFERROR(VLOOKUP(S169,DAY!$A$2:$E$3000,5,0),0)</f>
        <v/>
      </c>
      <c r="T73" s="90" t="str">
        <f>IFERROR(VLOOKUP(T169,DAY!$A$2:$E$3000,5,0),0)</f>
        <v/>
      </c>
      <c r="U73" s="90" t="str">
        <f>IFERROR(VLOOKUP(U169,DAY!$A$2:$E$3000,5,0),0)</f>
        <v/>
      </c>
      <c r="V73" s="90" t="str">
        <f>IFERROR(VLOOKUP(V169,DAY!$A$2:$E$3000,5,0),0)</f>
        <v/>
      </c>
      <c r="W73" s="90" t="str">
        <f>IFERROR(VLOOKUP(W169,DAY!$A$2:$E$3000,5,0),0)</f>
        <v/>
      </c>
      <c r="X73" s="90" t="str">
        <f>IFERROR(VLOOKUP(X169,DAY!$A$2:$E$3000,5,0),0)</f>
        <v/>
      </c>
      <c r="Y73" s="90" t="str">
        <f>IFERROR(VLOOKUP(Y169,DAY!$A$2:$E$3000,5,0),0)</f>
        <v/>
      </c>
      <c r="Z73" s="90" t="str">
        <f>IFERROR(VLOOKUP(Z169,DAY!$A$2:$E$3000,5,0),0)</f>
        <v>元日</v>
      </c>
      <c r="AA73" s="90" t="str">
        <f>IFERROR(VLOOKUP(AA169,DAY!$A$2:$E$3000,5,0),0)</f>
        <v/>
      </c>
      <c r="AB73" s="90" t="str">
        <f>IFERROR(VLOOKUP(AB169,DAY!$A$2:$E$3000,5,0),0)</f>
        <v/>
      </c>
      <c r="AC73" s="90" t="str">
        <f>IFERROR(VLOOKUP(AC169,DAY!$A$2:$E$3000,5,0),0)</f>
        <v/>
      </c>
      <c r="AD73" s="90" t="str">
        <f>IFERROR(VLOOKUP(AD169,DAY!$A$2:$E$3000,5,0),0)</f>
        <v/>
      </c>
      <c r="AE73" s="338"/>
      <c r="AF73" s="340"/>
      <c r="AG73" s="212"/>
      <c r="AH73" s="338"/>
      <c r="AI73" s="340"/>
      <c r="AJ73" s="212"/>
      <c r="AM73" s="41"/>
      <c r="AN73" s="41"/>
      <c r="AQ73" s="37">
        <f>IFERROR(VLOOKUP(AQ170,DAY!$A$2:$E$744,4,0),0)</f>
        <v>0</v>
      </c>
    </row>
    <row r="74" spans="1:43" ht="27.75" customHeight="1" x14ac:dyDescent="0.4">
      <c r="A74" s="193"/>
      <c r="B74" s="126" t="s">
        <v>4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37">
        <f>IF(COUNT(C74:AD74)=0,+(COUNTIF(C74:AD74,"作業"))+(COUNTIF(C74:AD74,"休日")),"")</f>
        <v>0</v>
      </c>
      <c r="AF74" s="138">
        <f>IF(+COUNT(C74:AD74)=0,(COUNTIF(C74:AD74,"休日")),"")</f>
        <v>0</v>
      </c>
      <c r="AG74" s="333">
        <f>IFERROR(IF(COUNTA(C74:AD74)=0,0,IF(COUNTA(C74:AD74)&lt;28,$F$150,IF(AM75&gt;0.284,$F$148,$F$149))),0)</f>
        <v>0</v>
      </c>
      <c r="AH74" s="137">
        <f>IF(COUNT(C75:AD75)=0,+(COUNTIF(C75:AD75,"作業"))+(COUNTIF(C75:AD75,"休日")),"")</f>
        <v>0</v>
      </c>
      <c r="AI74" s="138">
        <f>IF(COUNT(C75:AD75)=0,(COUNTIF(C75:AD75,"休日")),"")</f>
        <v>0</v>
      </c>
      <c r="AJ74" s="333">
        <f>IFERROR(IF(COUNTA(C75:AD75)=0,0,IF(COUNTA(C75:AD75)&lt;28,$F$150,IF(AN75&gt;0.284,$F$146,$F$147))),0)</f>
        <v>0</v>
      </c>
      <c r="AL74" s="40"/>
      <c r="AM74" s="33"/>
      <c r="AN74" s="33"/>
      <c r="AQ74" s="39">
        <f>IFERROR(VLOOKUP(AQ170,DAY!$A$2:$E$744,5,0),0)</f>
        <v>0</v>
      </c>
    </row>
    <row r="75" spans="1:43" ht="27.75" customHeight="1" thickBot="1" x14ac:dyDescent="0.45">
      <c r="A75" s="222"/>
      <c r="B75" s="127" t="s">
        <v>5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335">
        <f>IFERROR(AM75,0)</f>
        <v>0</v>
      </c>
      <c r="AF75" s="336"/>
      <c r="AG75" s="334"/>
      <c r="AH75" s="335">
        <f>IFERROR(AN75,0)</f>
        <v>0</v>
      </c>
      <c r="AI75" s="336"/>
      <c r="AJ75" s="334"/>
      <c r="AM75" s="46" t="e">
        <f>ROUNDDOWN(AF74/AE74,3)</f>
        <v>#DIV/0!</v>
      </c>
      <c r="AN75" s="47" t="e">
        <f>ROUNDDOWN(AI74/AH74,3)</f>
        <v>#DIV/0!</v>
      </c>
      <c r="AQ75" s="43">
        <f>IFERROR(VLOOKUP(AQ170,DAY!$A$2:$E$744,6,0),0)</f>
        <v>0</v>
      </c>
    </row>
    <row r="76" spans="1:43" ht="27.75" customHeight="1" thickBot="1" x14ac:dyDescent="0.45">
      <c r="A76" s="196" t="s">
        <v>72</v>
      </c>
      <c r="B76" s="48" t="s">
        <v>0</v>
      </c>
      <c r="C76" s="91">
        <f>IFERROR(VLOOKUP(C170,DAY!$A$2:$E$3000,2,0),0)</f>
        <v>1</v>
      </c>
      <c r="D76" s="91">
        <f>IFERROR(VLOOKUP(D170,DAY!$A$2:$E$744,2,0),0)</f>
        <v>1</v>
      </c>
      <c r="E76" s="91">
        <f>IFERROR(VLOOKUP(E170,DAY!$A$2:$E$744,2,0),0)</f>
        <v>1</v>
      </c>
      <c r="F76" s="91">
        <f>IFERROR(VLOOKUP(F170,DAY!$A$2:$E$744,2,0),0)</f>
        <v>1</v>
      </c>
      <c r="G76" s="91">
        <f>IFERROR(VLOOKUP(G170,DAY!$A$2:$E$744,2,0),0)</f>
        <v>1</v>
      </c>
      <c r="H76" s="91">
        <f>IFERROR(VLOOKUP(H170,DAY!$A$2:$E$744,2,0),0)</f>
        <v>1</v>
      </c>
      <c r="I76" s="91">
        <f>IFERROR(VLOOKUP(I170,DAY!$A$2:$E$744,2,0),0)</f>
        <v>1</v>
      </c>
      <c r="J76" s="91">
        <f>IFERROR(VLOOKUP(J170,DAY!$A$2:$E$744,2,0),0)</f>
        <v>1</v>
      </c>
      <c r="K76" s="91">
        <f>IFERROR(VLOOKUP(K170,DAY!$A$2:$E$744,2,0),0)</f>
        <v>1</v>
      </c>
      <c r="L76" s="91">
        <f>IFERROR(VLOOKUP(L170,DAY!$A$2:$E$744,2,0),0)</f>
        <v>1</v>
      </c>
      <c r="M76" s="91">
        <f>IFERROR(VLOOKUP(M170,DAY!$A$2:$E$744,2,0),0)</f>
        <v>1</v>
      </c>
      <c r="N76" s="91">
        <f>IFERROR(VLOOKUP(N170,DAY!$A$2:$E$744,2,0),0)</f>
        <v>1</v>
      </c>
      <c r="O76" s="91">
        <f>IFERROR(VLOOKUP(O170,DAY!$A$2:$E$744,2,0),0)</f>
        <v>1</v>
      </c>
      <c r="P76" s="91">
        <f>IFERROR(VLOOKUP(P170,DAY!$A$2:$E$744,2,0),0)</f>
        <v>1</v>
      </c>
      <c r="Q76" s="91">
        <f>IFERROR(VLOOKUP(Q170,DAY!$A$2:$E$744,2,0),0)</f>
        <v>1</v>
      </c>
      <c r="R76" s="91">
        <f>IFERROR(VLOOKUP(R170,DAY!$A$2:$E$744,2,0),0)</f>
        <v>1</v>
      </c>
      <c r="S76" s="91">
        <f>IFERROR(VLOOKUP(S170,DAY!$A$2:$E$744,2,0),0)</f>
        <v>1</v>
      </c>
      <c r="T76" s="91">
        <f>IFERROR(VLOOKUP(T170,DAY!$A$2:$E$744,2,0),0)</f>
        <v>1</v>
      </c>
      <c r="U76" s="91">
        <f>IFERROR(VLOOKUP(U170,DAY!$A$2:$E$744,2,0),0)</f>
        <v>1</v>
      </c>
      <c r="V76" s="91">
        <f>IFERROR(VLOOKUP(V170,DAY!$A$2:$E$744,2,0),0)</f>
        <v>1</v>
      </c>
      <c r="W76" s="91">
        <f>IFERROR(VLOOKUP(W170,DAY!$A$2:$E$744,2,0),0)</f>
        <v>1</v>
      </c>
      <c r="X76" s="91">
        <f>IFERROR(VLOOKUP(X170,DAY!$A$2:$E$744,2,0),0)</f>
        <v>1</v>
      </c>
      <c r="Y76" s="91">
        <f>IFERROR(VLOOKUP(Y170,DAY!$A$2:$E$744,2,0),0)</f>
        <v>1</v>
      </c>
      <c r="Z76" s="91">
        <f>IFERROR(VLOOKUP(Z170,DAY!$A$2:$E$744,2,0),0)</f>
        <v>1</v>
      </c>
      <c r="AA76" s="91">
        <f>IFERROR(VLOOKUP(AA170,DAY!$A$2:$E$744,2,0),0)</f>
        <v>1</v>
      </c>
      <c r="AB76" s="91">
        <f>IFERROR(VLOOKUP(AB170,DAY!$A$2:$E$744,2,0),0)</f>
        <v>1</v>
      </c>
      <c r="AC76" s="91">
        <f>IFERROR(VLOOKUP(AC170,DAY!$A$2:$E$744,2,0),0)</f>
        <v>2</v>
      </c>
      <c r="AD76" s="91">
        <f>IFERROR(VLOOKUP(AD170,DAY!$A$2:$E$744,2,0),0)</f>
        <v>2</v>
      </c>
      <c r="AE76" s="337" t="s">
        <v>11</v>
      </c>
      <c r="AF76" s="339" t="s">
        <v>12</v>
      </c>
      <c r="AG76" s="211" t="s">
        <v>84</v>
      </c>
      <c r="AH76" s="341" t="s">
        <v>11</v>
      </c>
      <c r="AI76" s="342" t="s">
        <v>13</v>
      </c>
      <c r="AJ76" s="211" t="s">
        <v>84</v>
      </c>
      <c r="AK76" s="40"/>
      <c r="AM76" s="33"/>
      <c r="AN76" s="33"/>
      <c r="AQ76" s="45">
        <f>IFERROR(VLOOKUP(AQ170,DAY!$A$2:$E$744,7,0),0)</f>
        <v>0</v>
      </c>
    </row>
    <row r="77" spans="1:43" ht="27.75" customHeight="1" x14ac:dyDescent="0.4">
      <c r="A77" s="193"/>
      <c r="B77" s="35" t="s">
        <v>1</v>
      </c>
      <c r="C77" s="87">
        <f>IFERROR(VLOOKUP(C170,DAY!$A$2:$E$3000,3,0),0)</f>
        <v>6</v>
      </c>
      <c r="D77" s="87">
        <f>IFERROR(VLOOKUP(D170,DAY!$A$2:$E$744,3,0),0)</f>
        <v>7</v>
      </c>
      <c r="E77" s="87">
        <f>IFERROR(VLOOKUP(E170,DAY!$A$2:$E$744,3,0),0)</f>
        <v>8</v>
      </c>
      <c r="F77" s="87">
        <f>IFERROR(VLOOKUP(F170,DAY!$A$2:$E$744,3,0),0)</f>
        <v>9</v>
      </c>
      <c r="G77" s="87">
        <f>IFERROR(VLOOKUP(G170,DAY!$A$2:$E$744,3,0),0)</f>
        <v>10</v>
      </c>
      <c r="H77" s="87">
        <f>IFERROR(VLOOKUP(H170,DAY!$A$2:$E$744,3,0),0)</f>
        <v>11</v>
      </c>
      <c r="I77" s="87">
        <f>IFERROR(VLOOKUP(I170,DAY!$A$2:$E$744,3,0),0)</f>
        <v>12</v>
      </c>
      <c r="J77" s="87">
        <f>IFERROR(VLOOKUP(J170,DAY!$A$2:$E$744,3,0),0)</f>
        <v>13</v>
      </c>
      <c r="K77" s="87">
        <f>IFERROR(VLOOKUP(K170,DAY!$A$2:$E$744,3,0),0)</f>
        <v>14</v>
      </c>
      <c r="L77" s="87">
        <f>IFERROR(VLOOKUP(L170,DAY!$A$2:$E$744,3,0),0)</f>
        <v>15</v>
      </c>
      <c r="M77" s="87">
        <f>IFERROR(VLOOKUP(M170,DAY!$A$2:$E$744,3,0),0)</f>
        <v>16</v>
      </c>
      <c r="N77" s="87">
        <f>IFERROR(VLOOKUP(N170,DAY!$A$2:$E$744,3,0),0)</f>
        <v>17</v>
      </c>
      <c r="O77" s="87">
        <f>IFERROR(VLOOKUP(O170,DAY!$A$2:$E$744,3,0),0)</f>
        <v>18</v>
      </c>
      <c r="P77" s="87">
        <f>IFERROR(VLOOKUP(P170,DAY!$A$2:$E$744,3,0),0)</f>
        <v>19</v>
      </c>
      <c r="Q77" s="87">
        <f>IFERROR(VLOOKUP(Q170,DAY!$A$2:$E$744,3,0),0)</f>
        <v>20</v>
      </c>
      <c r="R77" s="87">
        <f>IFERROR(VLOOKUP(R170,DAY!$A$2:$E$744,3,0),0)</f>
        <v>21</v>
      </c>
      <c r="S77" s="87">
        <f>IFERROR(VLOOKUP(S170,DAY!$A$2:$E$744,3,0),0)</f>
        <v>22</v>
      </c>
      <c r="T77" s="87">
        <f>IFERROR(VLOOKUP(T170,DAY!$A$2:$E$744,3,0),0)</f>
        <v>23</v>
      </c>
      <c r="U77" s="87">
        <f>IFERROR(VLOOKUP(U170,DAY!$A$2:$E$744,3,0),0)</f>
        <v>24</v>
      </c>
      <c r="V77" s="87">
        <f>IFERROR(VLOOKUP(V170,DAY!$A$2:$E$744,3,0),0)</f>
        <v>25</v>
      </c>
      <c r="W77" s="87">
        <f>IFERROR(VLOOKUP(W170,DAY!$A$2:$E$744,3,0),0)</f>
        <v>26</v>
      </c>
      <c r="X77" s="87">
        <f>IFERROR(VLOOKUP(X170,DAY!$A$2:$E$744,3,0),0)</f>
        <v>27</v>
      </c>
      <c r="Y77" s="87">
        <f>IFERROR(VLOOKUP(Y170,DAY!$A$2:$E$744,3,0),0)</f>
        <v>28</v>
      </c>
      <c r="Z77" s="87">
        <f>IFERROR(VLOOKUP(Z170,DAY!$A$2:$E$744,3,0),0)</f>
        <v>29</v>
      </c>
      <c r="AA77" s="87">
        <f>IFERROR(VLOOKUP(AA170,DAY!$A$2:$E$744,3,0),0)</f>
        <v>30</v>
      </c>
      <c r="AB77" s="87">
        <f>IFERROR(VLOOKUP(AB170,DAY!$A$2:$E$744,3,0),0)</f>
        <v>31</v>
      </c>
      <c r="AC77" s="87">
        <f>IFERROR(VLOOKUP(AC170,DAY!$A$2:$E$744,3,0),0)</f>
        <v>1</v>
      </c>
      <c r="AD77" s="88">
        <f>IFERROR(VLOOKUP(AD170,DAY!$A$2:$E$744,3,0),0)</f>
        <v>2</v>
      </c>
      <c r="AE77" s="338"/>
      <c r="AF77" s="340"/>
      <c r="AG77" s="211"/>
      <c r="AH77" s="338"/>
      <c r="AI77" s="340"/>
      <c r="AJ77" s="211"/>
      <c r="AM77" s="33"/>
      <c r="AN77" s="33"/>
      <c r="AQ77" s="38">
        <f>IFERROR(VLOOKUP(AQ171,DAY!$A$2:$E$744,2,0),0)</f>
        <v>0</v>
      </c>
    </row>
    <row r="78" spans="1:43" ht="27.75" customHeight="1" x14ac:dyDescent="0.4">
      <c r="A78" s="193"/>
      <c r="B78" s="38" t="s">
        <v>2</v>
      </c>
      <c r="C78" s="89" t="str">
        <f>IFERROR(VLOOKUP(C170,DAY!$A$2:$E$3000,4,0),0)</f>
        <v>月</v>
      </c>
      <c r="D78" s="89" t="str">
        <f>IFERROR(VLOOKUP(D170,DAY!$A$2:$E$3000,4,0),0)</f>
        <v>火</v>
      </c>
      <c r="E78" s="89" t="str">
        <f>IFERROR(VLOOKUP(E170,DAY!$A$2:$E$3000,4,0),0)</f>
        <v>水</v>
      </c>
      <c r="F78" s="89" t="str">
        <f>IFERROR(VLOOKUP(F170,DAY!$A$2:$E$3000,4,0),0)</f>
        <v>木</v>
      </c>
      <c r="G78" s="89" t="str">
        <f>IFERROR(VLOOKUP(G170,DAY!$A$2:$E$3000,4,0),0)</f>
        <v>金</v>
      </c>
      <c r="H78" s="89" t="str">
        <f>IFERROR(VLOOKUP(H170,DAY!$A$2:$E$3000,4,0),0)</f>
        <v>土</v>
      </c>
      <c r="I78" s="89" t="str">
        <f>IFERROR(VLOOKUP(I170,DAY!$A$2:$E$3000,4,0),0)</f>
        <v>日</v>
      </c>
      <c r="J78" s="89" t="str">
        <f>IFERROR(VLOOKUP(J170,DAY!$A$2:$E$3000,4,0),0)</f>
        <v>月</v>
      </c>
      <c r="K78" s="89" t="str">
        <f>IFERROR(VLOOKUP(K170,DAY!$A$2:$E$3000,4,0),0)</f>
        <v>火</v>
      </c>
      <c r="L78" s="89" t="str">
        <f>IFERROR(VLOOKUP(L170,DAY!$A$2:$E$3000,4,0),0)</f>
        <v>水</v>
      </c>
      <c r="M78" s="89" t="str">
        <f>IFERROR(VLOOKUP(M170,DAY!$A$2:$E$3000,4,0),0)</f>
        <v>木</v>
      </c>
      <c r="N78" s="89" t="str">
        <f>IFERROR(VLOOKUP(N170,DAY!$A$2:$E$3000,4,0),0)</f>
        <v>金</v>
      </c>
      <c r="O78" s="89" t="str">
        <f>IFERROR(VLOOKUP(O170,DAY!$A$2:$E$3000,4,0),0)</f>
        <v>土</v>
      </c>
      <c r="P78" s="89" t="str">
        <f>IFERROR(VLOOKUP(P170,DAY!$A$2:$E$3000,4,0),0)</f>
        <v>日</v>
      </c>
      <c r="Q78" s="89" t="str">
        <f>IFERROR(VLOOKUP(Q170,DAY!$A$2:$E$3000,4,0),0)</f>
        <v>月</v>
      </c>
      <c r="R78" s="89" t="str">
        <f>IFERROR(VLOOKUP(R170,DAY!$A$2:$E$3000,4,0),0)</f>
        <v>火</v>
      </c>
      <c r="S78" s="89" t="str">
        <f>IFERROR(VLOOKUP(S170,DAY!$A$2:$E$3000,4,0),0)</f>
        <v>水</v>
      </c>
      <c r="T78" s="89" t="str">
        <f>IFERROR(VLOOKUP(T170,DAY!$A$2:$E$3000,4,0),0)</f>
        <v>木</v>
      </c>
      <c r="U78" s="89" t="str">
        <f>IFERROR(VLOOKUP(U170,DAY!$A$2:$E$3000,4,0),0)</f>
        <v>金</v>
      </c>
      <c r="V78" s="89" t="str">
        <f>IFERROR(VLOOKUP(V170,DAY!$A$2:$E$3000,4,0),0)</f>
        <v>土</v>
      </c>
      <c r="W78" s="89" t="str">
        <f>IFERROR(VLOOKUP(W170,DAY!$A$2:$E$3000,4,0),0)</f>
        <v>日</v>
      </c>
      <c r="X78" s="89" t="str">
        <f>IFERROR(VLOOKUP(X170,DAY!$A$2:$E$3000,4,0),0)</f>
        <v>月</v>
      </c>
      <c r="Y78" s="89" t="str">
        <f>IFERROR(VLOOKUP(Y170,DAY!$A$2:$E$3000,4,0),0)</f>
        <v>火</v>
      </c>
      <c r="Z78" s="89" t="str">
        <f>IFERROR(VLOOKUP(Z170,DAY!$A$2:$E$3000,4,0),0)</f>
        <v>水</v>
      </c>
      <c r="AA78" s="89" t="str">
        <f>IFERROR(VLOOKUP(AA170,DAY!$A$2:$E$3000,4,0),0)</f>
        <v>木</v>
      </c>
      <c r="AB78" s="89" t="str">
        <f>IFERROR(VLOOKUP(AB170,DAY!$A$2:$E$3000,4,0),0)</f>
        <v>金</v>
      </c>
      <c r="AC78" s="89" t="str">
        <f>IFERROR(VLOOKUP(AC170,DAY!$A$2:$E$3000,4,0),0)</f>
        <v>土</v>
      </c>
      <c r="AD78" s="89" t="str">
        <f>IFERROR(VLOOKUP(AD170,DAY!$A$2:$E$3000,4,0),0)</f>
        <v>日</v>
      </c>
      <c r="AE78" s="338"/>
      <c r="AF78" s="340"/>
      <c r="AG78" s="211"/>
      <c r="AH78" s="338"/>
      <c r="AI78" s="340"/>
      <c r="AJ78" s="211"/>
      <c r="AM78" s="33"/>
      <c r="AN78" s="33"/>
      <c r="AQ78" s="37">
        <f>IFERROR(VLOOKUP(AQ171,DAY!$A$2:$E$744,3,0),0)</f>
        <v>0</v>
      </c>
    </row>
    <row r="79" spans="1:43" ht="89.25" customHeight="1" x14ac:dyDescent="0.4">
      <c r="A79" s="193"/>
      <c r="B79" s="39" t="s">
        <v>3</v>
      </c>
      <c r="C79" s="90" t="str">
        <f>IFERROR(VLOOKUP(C170,DAY!$A$2:$E$3000,5,0),0)</f>
        <v/>
      </c>
      <c r="D79" s="90" t="str">
        <f>IFERROR(VLOOKUP(D170,DAY!$A$2:$E$3000,5,0),0)</f>
        <v/>
      </c>
      <c r="E79" s="90" t="str">
        <f>IFERROR(VLOOKUP(E170,DAY!$A$2:$E$3000,5,0),0)</f>
        <v/>
      </c>
      <c r="F79" s="90" t="str">
        <f>IFERROR(VLOOKUP(F170,DAY!$A$2:$E$3000,5,0),0)</f>
        <v/>
      </c>
      <c r="G79" s="90" t="str">
        <f>IFERROR(VLOOKUP(G170,DAY!$A$2:$E$3000,5,0),0)</f>
        <v/>
      </c>
      <c r="H79" s="90" t="str">
        <f>IFERROR(VLOOKUP(H170,DAY!$A$2:$E$3000,5,0),0)</f>
        <v/>
      </c>
      <c r="I79" s="90" t="str">
        <f>IFERROR(VLOOKUP(I170,DAY!$A$2:$E$3000,5,0),0)</f>
        <v/>
      </c>
      <c r="J79" s="90" t="str">
        <f>IFERROR(VLOOKUP(J170,DAY!$A$2:$E$3000,5,0),0)</f>
        <v>成人の日</v>
      </c>
      <c r="K79" s="90" t="str">
        <f>IFERROR(VLOOKUP(K170,DAY!$A$2:$E$3000,5,0),0)</f>
        <v/>
      </c>
      <c r="L79" s="90" t="str">
        <f>IFERROR(VLOOKUP(L170,DAY!$A$2:$E$3000,5,0),0)</f>
        <v/>
      </c>
      <c r="M79" s="90" t="str">
        <f>IFERROR(VLOOKUP(M170,DAY!$A$2:$E$3000,5,0),0)</f>
        <v/>
      </c>
      <c r="N79" s="90" t="str">
        <f>IFERROR(VLOOKUP(N170,DAY!$A$2:$E$3000,5,0),0)</f>
        <v/>
      </c>
      <c r="O79" s="90" t="str">
        <f>IFERROR(VLOOKUP(O170,DAY!$A$2:$E$3000,5,0),0)</f>
        <v/>
      </c>
      <c r="P79" s="90" t="str">
        <f>IFERROR(VLOOKUP(P170,DAY!$A$2:$E$3000,5,0),0)</f>
        <v/>
      </c>
      <c r="Q79" s="90" t="str">
        <f>IFERROR(VLOOKUP(Q170,DAY!$A$2:$E$3000,5,0),0)</f>
        <v/>
      </c>
      <c r="R79" s="90" t="str">
        <f>IFERROR(VLOOKUP(R170,DAY!$A$2:$E$3000,5,0),0)</f>
        <v/>
      </c>
      <c r="S79" s="90" t="str">
        <f>IFERROR(VLOOKUP(S170,DAY!$A$2:$E$3000,5,0),0)</f>
        <v/>
      </c>
      <c r="T79" s="90" t="str">
        <f>IFERROR(VLOOKUP(T170,DAY!$A$2:$E$3000,5,0),0)</f>
        <v/>
      </c>
      <c r="U79" s="90" t="str">
        <f>IFERROR(VLOOKUP(U170,DAY!$A$2:$E$3000,5,0),0)</f>
        <v/>
      </c>
      <c r="V79" s="90" t="str">
        <f>IFERROR(VLOOKUP(V170,DAY!$A$2:$E$3000,5,0),0)</f>
        <v/>
      </c>
      <c r="W79" s="90" t="str">
        <f>IFERROR(VLOOKUP(W170,DAY!$A$2:$E$3000,5,0),0)</f>
        <v/>
      </c>
      <c r="X79" s="90" t="str">
        <f>IFERROR(VLOOKUP(X170,DAY!$A$2:$E$3000,5,0),0)</f>
        <v/>
      </c>
      <c r="Y79" s="90" t="str">
        <f>IFERROR(VLOOKUP(Y170,DAY!$A$2:$E$3000,5,0),0)</f>
        <v/>
      </c>
      <c r="Z79" s="90" t="str">
        <f>IFERROR(VLOOKUP(Z170,DAY!$A$2:$E$3000,5,0),0)</f>
        <v/>
      </c>
      <c r="AA79" s="90" t="str">
        <f>IFERROR(VLOOKUP(AA170,DAY!$A$2:$E$3000,5,0),0)</f>
        <v/>
      </c>
      <c r="AB79" s="90" t="str">
        <f>IFERROR(VLOOKUP(AB170,DAY!$A$2:$E$3000,5,0),0)</f>
        <v/>
      </c>
      <c r="AC79" s="90" t="str">
        <f>IFERROR(VLOOKUP(AC170,DAY!$A$2:$E$3000,5,0),0)</f>
        <v/>
      </c>
      <c r="AD79" s="90" t="str">
        <f>IFERROR(VLOOKUP(AD170,DAY!$A$2:$E$3000,5,0),0)</f>
        <v/>
      </c>
      <c r="AE79" s="338"/>
      <c r="AF79" s="340"/>
      <c r="AG79" s="212"/>
      <c r="AH79" s="338"/>
      <c r="AI79" s="340"/>
      <c r="AJ79" s="212"/>
      <c r="AM79" s="41"/>
      <c r="AN79" s="41"/>
      <c r="AQ79" s="37">
        <f>IFERROR(VLOOKUP(AQ171,DAY!$A$2:$E$744,4,0),0)</f>
        <v>0</v>
      </c>
    </row>
    <row r="80" spans="1:43" ht="27.75" customHeight="1" x14ac:dyDescent="0.4">
      <c r="A80" s="193"/>
      <c r="B80" s="126" t="s">
        <v>4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37">
        <f>IF(COUNT(C80:AD80)=0,+(COUNTIF(C80:AD80,"作業"))+(COUNTIF(C80:AD80,"休日")),"")</f>
        <v>0</v>
      </c>
      <c r="AF80" s="138">
        <f>IF(+COUNT(C80:AD80)=0,(COUNTIF(C80:AD80,"休日")),"")</f>
        <v>0</v>
      </c>
      <c r="AG80" s="333">
        <f>IFERROR(IF(COUNTA(C80:AD80)=0,0,IF(COUNTA(C80:AD80)&lt;28,$F$150,IF(AM81&gt;0.284,$F$148,$F$149))),0)</f>
        <v>0</v>
      </c>
      <c r="AH80" s="137">
        <f>IF(COUNT(C81:AD81)=0,+(COUNTIF(C81:AD81,"作業"))+(COUNTIF(C81:AD81,"休日")),"")</f>
        <v>0</v>
      </c>
      <c r="AI80" s="138">
        <f>IF(COUNT(C81:AD81)=0,(COUNTIF(C81:AD81,"休日")),"")</f>
        <v>0</v>
      </c>
      <c r="AJ80" s="333">
        <f>IFERROR(IF(COUNTA(C81:AD81)=0,0,IF(COUNTA(C81:AD81)&lt;28,$F$150,IF(AN81&gt;0.284,$F$146,$F$147))),0)</f>
        <v>0</v>
      </c>
      <c r="AL80" s="40"/>
      <c r="AM80" s="33"/>
      <c r="AN80" s="33"/>
      <c r="AQ80" s="39">
        <f>IFERROR(VLOOKUP(AQ171,DAY!$A$2:$E$744,5,0),0)</f>
        <v>0</v>
      </c>
    </row>
    <row r="81" spans="1:43" ht="27.75" customHeight="1" thickBot="1" x14ac:dyDescent="0.45">
      <c r="A81" s="222"/>
      <c r="B81" s="127" t="s">
        <v>5</v>
      </c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335">
        <f>IFERROR(AM81,0)</f>
        <v>0</v>
      </c>
      <c r="AF81" s="336"/>
      <c r="AG81" s="334"/>
      <c r="AH81" s="335">
        <f>IFERROR(AN81,0)</f>
        <v>0</v>
      </c>
      <c r="AI81" s="336"/>
      <c r="AJ81" s="334"/>
      <c r="AM81" s="46" t="e">
        <f>ROUNDDOWN(AF80/AE80,3)</f>
        <v>#DIV/0!</v>
      </c>
      <c r="AN81" s="47" t="e">
        <f>ROUNDDOWN(AI80/AH80,3)</f>
        <v>#DIV/0!</v>
      </c>
      <c r="AQ81" s="43">
        <f>IFERROR(VLOOKUP(AQ171,DAY!$A$2:$E$744,6,0),0)</f>
        <v>0</v>
      </c>
    </row>
    <row r="82" spans="1:43" ht="27.75" customHeight="1" x14ac:dyDescent="0.4">
      <c r="A82" s="196" t="s">
        <v>73</v>
      </c>
      <c r="B82" s="32" t="s">
        <v>0</v>
      </c>
      <c r="C82" s="86">
        <f>IFERROR(VLOOKUP(C171,DAY!$A$2:$E$3000,2,0),0)</f>
        <v>2</v>
      </c>
      <c r="D82" s="86">
        <f>IFERROR(VLOOKUP(D171,DAY!$A$2:$E$744,2,0),0)</f>
        <v>2</v>
      </c>
      <c r="E82" s="86">
        <f>IFERROR(VLOOKUP(E171,DAY!$A$2:$E$744,2,0),0)</f>
        <v>2</v>
      </c>
      <c r="F82" s="86">
        <f>IFERROR(VLOOKUP(F171,DAY!$A$2:$E$744,2,0),0)</f>
        <v>2</v>
      </c>
      <c r="G82" s="86">
        <f>IFERROR(VLOOKUP(G171,DAY!$A$2:$E$744,2,0),0)</f>
        <v>2</v>
      </c>
      <c r="H82" s="86">
        <f>IFERROR(VLOOKUP(H171,DAY!$A$2:$E$744,2,0),0)</f>
        <v>2</v>
      </c>
      <c r="I82" s="86">
        <f>IFERROR(VLOOKUP(I171,DAY!$A$2:$E$744,2,0),0)</f>
        <v>2</v>
      </c>
      <c r="J82" s="86">
        <f>IFERROR(VLOOKUP(J171,DAY!$A$2:$E$744,2,0),0)</f>
        <v>2</v>
      </c>
      <c r="K82" s="86">
        <f>IFERROR(VLOOKUP(K171,DAY!$A$2:$E$744,2,0),0)</f>
        <v>2</v>
      </c>
      <c r="L82" s="86">
        <f>IFERROR(VLOOKUP(L171,DAY!$A$2:$E$744,2,0),0)</f>
        <v>2</v>
      </c>
      <c r="M82" s="86">
        <f>IFERROR(VLOOKUP(M171,DAY!$A$2:$E$744,2,0),0)</f>
        <v>2</v>
      </c>
      <c r="N82" s="86">
        <f>IFERROR(VLOOKUP(N171,DAY!$A$2:$E$744,2,0),0)</f>
        <v>2</v>
      </c>
      <c r="O82" s="86">
        <f>IFERROR(VLOOKUP(O171,DAY!$A$2:$E$744,2,0),0)</f>
        <v>2</v>
      </c>
      <c r="P82" s="86">
        <f>IFERROR(VLOOKUP(P171,DAY!$A$2:$E$744,2,0),0)</f>
        <v>2</v>
      </c>
      <c r="Q82" s="86">
        <f>IFERROR(VLOOKUP(Q171,DAY!$A$2:$E$744,2,0),0)</f>
        <v>2</v>
      </c>
      <c r="R82" s="86">
        <f>IFERROR(VLOOKUP(R171,DAY!$A$2:$E$744,2,0),0)</f>
        <v>2</v>
      </c>
      <c r="S82" s="86">
        <f>IFERROR(VLOOKUP(S171,DAY!$A$2:$E$744,2,0),0)</f>
        <v>2</v>
      </c>
      <c r="T82" s="86">
        <f>IFERROR(VLOOKUP(T171,DAY!$A$2:$E$744,2,0),0)</f>
        <v>2</v>
      </c>
      <c r="U82" s="86">
        <f>IFERROR(VLOOKUP(U171,DAY!$A$2:$E$744,2,0),0)</f>
        <v>2</v>
      </c>
      <c r="V82" s="86">
        <f>IFERROR(VLOOKUP(V171,DAY!$A$2:$E$744,2,0),0)</f>
        <v>2</v>
      </c>
      <c r="W82" s="86">
        <f>IFERROR(VLOOKUP(W171,DAY!$A$2:$E$744,2,0),0)</f>
        <v>2</v>
      </c>
      <c r="X82" s="86">
        <f>IFERROR(VLOOKUP(X171,DAY!$A$2:$E$744,2,0),0)</f>
        <v>2</v>
      </c>
      <c r="Y82" s="86">
        <f>IFERROR(VLOOKUP(Y171,DAY!$A$2:$E$744,2,0),0)</f>
        <v>2</v>
      </c>
      <c r="Z82" s="86">
        <f>IFERROR(VLOOKUP(Z171,DAY!$A$2:$E$744,2,0),0)</f>
        <v>2</v>
      </c>
      <c r="AA82" s="86">
        <f>IFERROR(VLOOKUP(AA171,DAY!$A$2:$E$744,2,0),0)</f>
        <v>2</v>
      </c>
      <c r="AB82" s="86">
        <f>IFERROR(VLOOKUP(AB171,DAY!$A$2:$E$744,2,0),0)</f>
        <v>2</v>
      </c>
      <c r="AC82" s="86">
        <f>IFERROR(VLOOKUP(AC171,DAY!$A$2:$E$744,2,0),0)</f>
        <v>3</v>
      </c>
      <c r="AD82" s="86">
        <f>IFERROR(VLOOKUP(AD171,DAY!$A$2:$E$744,2,0),0)</f>
        <v>3</v>
      </c>
      <c r="AE82" s="337" t="s">
        <v>11</v>
      </c>
      <c r="AF82" s="339" t="s">
        <v>12</v>
      </c>
      <c r="AG82" s="211" t="s">
        <v>84</v>
      </c>
      <c r="AH82" s="341" t="s">
        <v>11</v>
      </c>
      <c r="AI82" s="342" t="s">
        <v>13</v>
      </c>
      <c r="AJ82" s="211" t="s">
        <v>84</v>
      </c>
      <c r="AK82" s="40"/>
      <c r="AM82" s="33"/>
      <c r="AN82" s="33"/>
      <c r="AQ82" s="50">
        <f>IFERROR(VLOOKUP(AQ171,DAY!$A$2:$E$744,7,0),0)</f>
        <v>0</v>
      </c>
    </row>
    <row r="83" spans="1:43" ht="27.75" customHeight="1" x14ac:dyDescent="0.4">
      <c r="A83" s="193"/>
      <c r="B83" s="35" t="s">
        <v>1</v>
      </c>
      <c r="C83" s="87">
        <f>IFERROR(VLOOKUP(C171,DAY!$A$2:$E$3000,3,0),0)</f>
        <v>3</v>
      </c>
      <c r="D83" s="87">
        <f>IFERROR(VLOOKUP(D171,DAY!$A$2:$E$744,3,0),0)</f>
        <v>4</v>
      </c>
      <c r="E83" s="87">
        <f>IFERROR(VLOOKUP(E171,DAY!$A$2:$E$744,3,0),0)</f>
        <v>5</v>
      </c>
      <c r="F83" s="87">
        <f>IFERROR(VLOOKUP(F171,DAY!$A$2:$E$744,3,0),0)</f>
        <v>6</v>
      </c>
      <c r="G83" s="87">
        <f>IFERROR(VLOOKUP(G171,DAY!$A$2:$E$744,3,0),0)</f>
        <v>7</v>
      </c>
      <c r="H83" s="87">
        <f>IFERROR(VLOOKUP(H171,DAY!$A$2:$E$744,3,0),0)</f>
        <v>8</v>
      </c>
      <c r="I83" s="87">
        <f>IFERROR(VLOOKUP(I171,DAY!$A$2:$E$744,3,0),0)</f>
        <v>9</v>
      </c>
      <c r="J83" s="87">
        <f>IFERROR(VLOOKUP(J171,DAY!$A$2:$E$744,3,0),0)</f>
        <v>10</v>
      </c>
      <c r="K83" s="87">
        <f>IFERROR(VLOOKUP(K171,DAY!$A$2:$E$744,3,0),0)</f>
        <v>11</v>
      </c>
      <c r="L83" s="87">
        <f>IFERROR(VLOOKUP(L171,DAY!$A$2:$E$744,3,0),0)</f>
        <v>12</v>
      </c>
      <c r="M83" s="87">
        <f>IFERROR(VLOOKUP(M171,DAY!$A$2:$E$744,3,0),0)</f>
        <v>13</v>
      </c>
      <c r="N83" s="87">
        <f>IFERROR(VLOOKUP(N171,DAY!$A$2:$E$744,3,0),0)</f>
        <v>14</v>
      </c>
      <c r="O83" s="87">
        <f>IFERROR(VLOOKUP(O171,DAY!$A$2:$E$744,3,0),0)</f>
        <v>15</v>
      </c>
      <c r="P83" s="87">
        <f>IFERROR(VLOOKUP(P171,DAY!$A$2:$E$744,3,0),0)</f>
        <v>16</v>
      </c>
      <c r="Q83" s="87">
        <f>IFERROR(VLOOKUP(Q171,DAY!$A$2:$E$744,3,0),0)</f>
        <v>17</v>
      </c>
      <c r="R83" s="87">
        <f>IFERROR(VLOOKUP(R171,DAY!$A$2:$E$744,3,0),0)</f>
        <v>18</v>
      </c>
      <c r="S83" s="87">
        <f>IFERROR(VLOOKUP(S171,DAY!$A$2:$E$744,3,0),0)</f>
        <v>19</v>
      </c>
      <c r="T83" s="87">
        <f>IFERROR(VLOOKUP(T171,DAY!$A$2:$E$744,3,0),0)</f>
        <v>20</v>
      </c>
      <c r="U83" s="87">
        <f>IFERROR(VLOOKUP(U171,DAY!$A$2:$E$744,3,0),0)</f>
        <v>21</v>
      </c>
      <c r="V83" s="87">
        <f>IFERROR(VLOOKUP(V171,DAY!$A$2:$E$744,3,0),0)</f>
        <v>22</v>
      </c>
      <c r="W83" s="87">
        <f>IFERROR(VLOOKUP(W171,DAY!$A$2:$E$744,3,0),0)</f>
        <v>23</v>
      </c>
      <c r="X83" s="87">
        <f>IFERROR(VLOOKUP(X171,DAY!$A$2:$E$744,3,0),0)</f>
        <v>24</v>
      </c>
      <c r="Y83" s="87">
        <f>IFERROR(VLOOKUP(Y171,DAY!$A$2:$E$744,3,0),0)</f>
        <v>25</v>
      </c>
      <c r="Z83" s="87">
        <f>IFERROR(VLOOKUP(Z171,DAY!$A$2:$E$744,3,0),0)</f>
        <v>26</v>
      </c>
      <c r="AA83" s="87">
        <f>IFERROR(VLOOKUP(AA171,DAY!$A$2:$E$744,3,0),0)</f>
        <v>27</v>
      </c>
      <c r="AB83" s="87">
        <f>IFERROR(VLOOKUP(AB171,DAY!$A$2:$E$744,3,0),0)</f>
        <v>28</v>
      </c>
      <c r="AC83" s="87">
        <f>IFERROR(VLOOKUP(AC171,DAY!$A$2:$E$744,3,0),0)</f>
        <v>1</v>
      </c>
      <c r="AD83" s="88">
        <f>IFERROR(VLOOKUP(AD171,DAY!$A$2:$E$744,3,0),0)</f>
        <v>2</v>
      </c>
      <c r="AE83" s="338"/>
      <c r="AF83" s="340"/>
      <c r="AG83" s="211"/>
      <c r="AH83" s="338"/>
      <c r="AI83" s="340"/>
      <c r="AJ83" s="211"/>
      <c r="AM83" s="33"/>
      <c r="AN83" s="33"/>
      <c r="AQ83" s="124">
        <f>IFERROR(VLOOKUP(AQ172,DAY!$A$2:$E$744,2,0),0)</f>
        <v>0</v>
      </c>
    </row>
    <row r="84" spans="1:43" ht="27.75" customHeight="1" x14ac:dyDescent="0.4">
      <c r="A84" s="193"/>
      <c r="B84" s="38" t="s">
        <v>2</v>
      </c>
      <c r="C84" s="89" t="str">
        <f>IFERROR(VLOOKUP(C171,DAY!$A$2:$E$3000,4,0),0)</f>
        <v>月</v>
      </c>
      <c r="D84" s="89" t="str">
        <f>IFERROR(VLOOKUP(D171,DAY!$A$2:$E$3000,4,0),0)</f>
        <v>火</v>
      </c>
      <c r="E84" s="89" t="str">
        <f>IFERROR(VLOOKUP(E171,DAY!$A$2:$E$3000,4,0),0)</f>
        <v>水</v>
      </c>
      <c r="F84" s="89" t="str">
        <f>IFERROR(VLOOKUP(F171,DAY!$A$2:$E$3000,4,0),0)</f>
        <v>木</v>
      </c>
      <c r="G84" s="89" t="str">
        <f>IFERROR(VLOOKUP(G171,DAY!$A$2:$E$3000,4,0),0)</f>
        <v>金</v>
      </c>
      <c r="H84" s="89" t="str">
        <f>IFERROR(VLOOKUP(H171,DAY!$A$2:$E$3000,4,0),0)</f>
        <v>土</v>
      </c>
      <c r="I84" s="89" t="str">
        <f>IFERROR(VLOOKUP(I171,DAY!$A$2:$E$3000,4,0),0)</f>
        <v>日</v>
      </c>
      <c r="J84" s="89" t="str">
        <f>IFERROR(VLOOKUP(J171,DAY!$A$2:$E$3000,4,0),0)</f>
        <v>月</v>
      </c>
      <c r="K84" s="89" t="str">
        <f>IFERROR(VLOOKUP(K171,DAY!$A$2:$E$3000,4,0),0)</f>
        <v>火</v>
      </c>
      <c r="L84" s="89" t="str">
        <f>IFERROR(VLOOKUP(L171,DAY!$A$2:$E$3000,4,0),0)</f>
        <v>水</v>
      </c>
      <c r="M84" s="89" t="str">
        <f>IFERROR(VLOOKUP(M171,DAY!$A$2:$E$3000,4,0),0)</f>
        <v>木</v>
      </c>
      <c r="N84" s="89" t="str">
        <f>IFERROR(VLOOKUP(N171,DAY!$A$2:$E$3000,4,0),0)</f>
        <v>金</v>
      </c>
      <c r="O84" s="89" t="str">
        <f>IFERROR(VLOOKUP(O171,DAY!$A$2:$E$3000,4,0),0)</f>
        <v>土</v>
      </c>
      <c r="P84" s="89" t="str">
        <f>IFERROR(VLOOKUP(P171,DAY!$A$2:$E$3000,4,0),0)</f>
        <v>日</v>
      </c>
      <c r="Q84" s="89" t="str">
        <f>IFERROR(VLOOKUP(Q171,DAY!$A$2:$E$3000,4,0),0)</f>
        <v>月</v>
      </c>
      <c r="R84" s="89" t="str">
        <f>IFERROR(VLOOKUP(R171,DAY!$A$2:$E$3000,4,0),0)</f>
        <v>火</v>
      </c>
      <c r="S84" s="89" t="str">
        <f>IFERROR(VLOOKUP(S171,DAY!$A$2:$E$3000,4,0),0)</f>
        <v>水</v>
      </c>
      <c r="T84" s="89" t="str">
        <f>IFERROR(VLOOKUP(T171,DAY!$A$2:$E$3000,4,0),0)</f>
        <v>木</v>
      </c>
      <c r="U84" s="89" t="str">
        <f>IFERROR(VLOOKUP(U171,DAY!$A$2:$E$3000,4,0),0)</f>
        <v>金</v>
      </c>
      <c r="V84" s="89" t="str">
        <f>IFERROR(VLOOKUP(V171,DAY!$A$2:$E$3000,4,0),0)</f>
        <v>土</v>
      </c>
      <c r="W84" s="89" t="str">
        <f>IFERROR(VLOOKUP(W171,DAY!$A$2:$E$3000,4,0),0)</f>
        <v>日</v>
      </c>
      <c r="X84" s="89" t="str">
        <f>IFERROR(VLOOKUP(X171,DAY!$A$2:$E$3000,4,0),0)</f>
        <v>月</v>
      </c>
      <c r="Y84" s="89" t="str">
        <f>IFERROR(VLOOKUP(Y171,DAY!$A$2:$E$3000,4,0),0)</f>
        <v>火</v>
      </c>
      <c r="Z84" s="89" t="str">
        <f>IFERROR(VLOOKUP(Z171,DAY!$A$2:$E$3000,4,0),0)</f>
        <v>水</v>
      </c>
      <c r="AA84" s="89" t="str">
        <f>IFERROR(VLOOKUP(AA171,DAY!$A$2:$E$3000,4,0),0)</f>
        <v>木</v>
      </c>
      <c r="AB84" s="89" t="str">
        <f>IFERROR(VLOOKUP(AB171,DAY!$A$2:$E$3000,4,0),0)</f>
        <v>金</v>
      </c>
      <c r="AC84" s="89" t="str">
        <f>IFERROR(VLOOKUP(AC171,DAY!$A$2:$E$3000,4,0),0)</f>
        <v>土</v>
      </c>
      <c r="AD84" s="89" t="str">
        <f>IFERROR(VLOOKUP(AD171,DAY!$A$2:$E$3000,4,0),0)</f>
        <v>日</v>
      </c>
      <c r="AE84" s="338"/>
      <c r="AF84" s="340"/>
      <c r="AG84" s="211"/>
      <c r="AH84" s="338"/>
      <c r="AI84" s="340"/>
      <c r="AJ84" s="211"/>
      <c r="AM84" s="33"/>
      <c r="AN84" s="33"/>
      <c r="AQ84" s="37">
        <f>IFERROR(VLOOKUP(AQ172,DAY!$A$2:$E$744,3,0),0)</f>
        <v>0</v>
      </c>
    </row>
    <row r="85" spans="1:43" ht="89.25" customHeight="1" x14ac:dyDescent="0.4">
      <c r="A85" s="193"/>
      <c r="B85" s="39" t="s">
        <v>3</v>
      </c>
      <c r="C85" s="90" t="str">
        <f>IFERROR(VLOOKUP(C171,DAY!$A$2:$E$3000,5,0),0)</f>
        <v/>
      </c>
      <c r="D85" s="90" t="str">
        <f>IFERROR(VLOOKUP(D171,DAY!$A$2:$E$3000,5,0),0)</f>
        <v/>
      </c>
      <c r="E85" s="90" t="str">
        <f>IFERROR(VLOOKUP(E171,DAY!$A$2:$E$3000,5,0),0)</f>
        <v/>
      </c>
      <c r="F85" s="90" t="str">
        <f>IFERROR(VLOOKUP(F171,DAY!$A$2:$E$3000,5,0),0)</f>
        <v/>
      </c>
      <c r="G85" s="90" t="str">
        <f>IFERROR(VLOOKUP(G171,DAY!$A$2:$E$3000,5,0),0)</f>
        <v/>
      </c>
      <c r="H85" s="90" t="str">
        <f>IFERROR(VLOOKUP(H171,DAY!$A$2:$E$3000,5,0),0)</f>
        <v/>
      </c>
      <c r="I85" s="90" t="str">
        <f>IFERROR(VLOOKUP(I171,DAY!$A$2:$E$3000,5,0),0)</f>
        <v/>
      </c>
      <c r="J85" s="90" t="str">
        <f>IFERROR(VLOOKUP(J171,DAY!$A$2:$E$3000,5,0),0)</f>
        <v/>
      </c>
      <c r="K85" s="90" t="str">
        <f>IFERROR(VLOOKUP(K171,DAY!$A$2:$E$3000,5,0),0)</f>
        <v>建国記念の日</v>
      </c>
      <c r="L85" s="90" t="str">
        <f>IFERROR(VLOOKUP(L171,DAY!$A$2:$E$3000,5,0),0)</f>
        <v/>
      </c>
      <c r="M85" s="90" t="str">
        <f>IFERROR(VLOOKUP(M171,DAY!$A$2:$E$3000,5,0),0)</f>
        <v/>
      </c>
      <c r="N85" s="90" t="str">
        <f>IFERROR(VLOOKUP(N171,DAY!$A$2:$E$3000,5,0),0)</f>
        <v/>
      </c>
      <c r="O85" s="90" t="str">
        <f>IFERROR(VLOOKUP(O171,DAY!$A$2:$E$3000,5,0),0)</f>
        <v/>
      </c>
      <c r="P85" s="90" t="str">
        <f>IFERROR(VLOOKUP(P171,DAY!$A$2:$E$3000,5,0),0)</f>
        <v/>
      </c>
      <c r="Q85" s="90" t="str">
        <f>IFERROR(VLOOKUP(Q171,DAY!$A$2:$E$3000,5,0),0)</f>
        <v/>
      </c>
      <c r="R85" s="90" t="str">
        <f>IFERROR(VLOOKUP(R171,DAY!$A$2:$E$3000,5,0),0)</f>
        <v/>
      </c>
      <c r="S85" s="90" t="str">
        <f>IFERROR(VLOOKUP(S171,DAY!$A$2:$E$3000,5,0),0)</f>
        <v/>
      </c>
      <c r="T85" s="90" t="str">
        <f>IFERROR(VLOOKUP(T171,DAY!$A$2:$E$3000,5,0),0)</f>
        <v/>
      </c>
      <c r="U85" s="90" t="str">
        <f>IFERROR(VLOOKUP(U171,DAY!$A$2:$E$3000,5,0),0)</f>
        <v/>
      </c>
      <c r="V85" s="90" t="str">
        <f>IFERROR(VLOOKUP(V171,DAY!$A$2:$E$3000,5,0),0)</f>
        <v/>
      </c>
      <c r="W85" s="90" t="str">
        <f>IFERROR(VLOOKUP(W171,DAY!$A$2:$E$3000,5,0),0)</f>
        <v>天皇誕生日</v>
      </c>
      <c r="X85" s="90" t="str">
        <f>IFERROR(VLOOKUP(X171,DAY!$A$2:$E$3000,5,0),0)</f>
        <v>振替休日</v>
      </c>
      <c r="Y85" s="90" t="str">
        <f>IFERROR(VLOOKUP(Y171,DAY!$A$2:$E$3000,5,0),0)</f>
        <v/>
      </c>
      <c r="Z85" s="90" t="str">
        <f>IFERROR(VLOOKUP(Z171,DAY!$A$2:$E$3000,5,0),0)</f>
        <v/>
      </c>
      <c r="AA85" s="90" t="str">
        <f>IFERROR(VLOOKUP(AA171,DAY!$A$2:$E$3000,5,0),0)</f>
        <v/>
      </c>
      <c r="AB85" s="90" t="str">
        <f>IFERROR(VLOOKUP(AB171,DAY!$A$2:$E$3000,5,0),0)</f>
        <v/>
      </c>
      <c r="AC85" s="90" t="str">
        <f>IFERROR(VLOOKUP(AC171,DAY!$A$2:$E$3000,5,0),0)</f>
        <v/>
      </c>
      <c r="AD85" s="90" t="str">
        <f>IFERROR(VLOOKUP(AD171,DAY!$A$2:$E$3000,5,0),0)</f>
        <v/>
      </c>
      <c r="AE85" s="338"/>
      <c r="AF85" s="340"/>
      <c r="AG85" s="212"/>
      <c r="AH85" s="338"/>
      <c r="AI85" s="340"/>
      <c r="AJ85" s="212"/>
      <c r="AM85" s="41"/>
      <c r="AN85" s="41"/>
      <c r="AQ85" s="37">
        <f>IFERROR(VLOOKUP(AQ172,DAY!$A$2:$E$744,4,0),0)</f>
        <v>0</v>
      </c>
    </row>
    <row r="86" spans="1:43" ht="27.75" customHeight="1" x14ac:dyDescent="0.4">
      <c r="A86" s="193"/>
      <c r="B86" s="126" t="s">
        <v>4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37">
        <f>IF(COUNT(C86:AD86)=0,+(COUNTIF(C86:AD86,"作業"))+(COUNTIF(C86:AD86,"休日")),"")</f>
        <v>0</v>
      </c>
      <c r="AF86" s="138">
        <f>IF(+COUNT(C86:AD86)=0,(COUNTIF(C86:AD86,"休日")),"")</f>
        <v>0</v>
      </c>
      <c r="AG86" s="333">
        <f>IFERROR(IF(COUNTA(C86:AD86)=0,0,IF(COUNTA(C86:AD86)&lt;28,$F$150,IF(AM87&gt;0.284,$F$148,$F$149))),0)</f>
        <v>0</v>
      </c>
      <c r="AH86" s="137">
        <f>IF(COUNT(C87:AD87)=0,+(COUNTIF(C87:AD87,"作業"))+(COUNTIF(C87:AD87,"休日")),"")</f>
        <v>0</v>
      </c>
      <c r="AI86" s="138">
        <f>IF(COUNT(C87:AD87)=0,(COUNTIF(C87:AD87,"休日")),"")</f>
        <v>0</v>
      </c>
      <c r="AJ86" s="333">
        <f>IFERROR(IF(COUNTA(C87:AD87)=0,0,IF(COUNTA(C87:AD87)&lt;28,$F$150,IF(AN87&gt;0.284,$F$146,$F$147))),0)</f>
        <v>0</v>
      </c>
      <c r="AL86" s="40"/>
      <c r="AM86" s="33"/>
      <c r="AN86" s="33"/>
      <c r="AQ86" s="39">
        <f>IFERROR(VLOOKUP(AQ172,DAY!$A$2:$E$744,5,0),0)</f>
        <v>0</v>
      </c>
    </row>
    <row r="87" spans="1:43" ht="27.75" customHeight="1" thickBot="1" x14ac:dyDescent="0.45">
      <c r="A87" s="222"/>
      <c r="B87" s="127" t="s">
        <v>5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335">
        <f>IFERROR(AM87,0)</f>
        <v>0</v>
      </c>
      <c r="AF87" s="336"/>
      <c r="AG87" s="334"/>
      <c r="AH87" s="335">
        <f>IFERROR(AN87,0)</f>
        <v>0</v>
      </c>
      <c r="AI87" s="336"/>
      <c r="AJ87" s="334"/>
      <c r="AM87" s="46" t="e">
        <f>ROUNDDOWN(AF86/AE86,3)</f>
        <v>#DIV/0!</v>
      </c>
      <c r="AN87" s="47" t="e">
        <f>ROUNDDOWN(AI86/AH86,3)</f>
        <v>#DIV/0!</v>
      </c>
      <c r="AQ87" s="43">
        <f>IFERROR(VLOOKUP(AQ172,DAY!$A$2:$E$744,6,0),0)</f>
        <v>0</v>
      </c>
    </row>
    <row r="88" spans="1:43" ht="27.75" customHeight="1" thickBot="1" x14ac:dyDescent="0.45">
      <c r="A88" s="196" t="s">
        <v>74</v>
      </c>
      <c r="B88" s="48" t="s">
        <v>0</v>
      </c>
      <c r="C88" s="91">
        <f>IFERROR(VLOOKUP(C172,DAY!$A$2:$E$3000,2,0),0)</f>
        <v>3</v>
      </c>
      <c r="D88" s="91">
        <f>IFERROR(VLOOKUP(D172,DAY!$A$2:$E$744,2,0),0)</f>
        <v>3</v>
      </c>
      <c r="E88" s="91">
        <f>IFERROR(VLOOKUP(E172,DAY!$A$2:$E$744,2,0),0)</f>
        <v>3</v>
      </c>
      <c r="F88" s="91">
        <f>IFERROR(VLOOKUP(F172,DAY!$A$2:$E$744,2,0),0)</f>
        <v>3</v>
      </c>
      <c r="G88" s="91">
        <f>IFERROR(VLOOKUP(G172,DAY!$A$2:$E$744,2,0),0)</f>
        <v>3</v>
      </c>
      <c r="H88" s="91">
        <f>IFERROR(VLOOKUP(H172,DAY!$A$2:$E$744,2,0),0)</f>
        <v>3</v>
      </c>
      <c r="I88" s="91">
        <f>IFERROR(VLOOKUP(I172,DAY!$A$2:$E$744,2,0),0)</f>
        <v>3</v>
      </c>
      <c r="J88" s="91">
        <f>IFERROR(VLOOKUP(J172,DAY!$A$2:$E$744,2,0),0)</f>
        <v>3</v>
      </c>
      <c r="K88" s="91">
        <f>IFERROR(VLOOKUP(K172,DAY!$A$2:$E$744,2,0),0)</f>
        <v>3</v>
      </c>
      <c r="L88" s="91">
        <f>IFERROR(VLOOKUP(L172,DAY!$A$2:$E$744,2,0),0)</f>
        <v>3</v>
      </c>
      <c r="M88" s="91">
        <f>IFERROR(VLOOKUP(M172,DAY!$A$2:$E$744,2,0),0)</f>
        <v>3</v>
      </c>
      <c r="N88" s="91">
        <f>IFERROR(VLOOKUP(N172,DAY!$A$2:$E$744,2,0),0)</f>
        <v>3</v>
      </c>
      <c r="O88" s="91">
        <f>IFERROR(VLOOKUP(O172,DAY!$A$2:$E$744,2,0),0)</f>
        <v>3</v>
      </c>
      <c r="P88" s="91">
        <f>IFERROR(VLOOKUP(P172,DAY!$A$2:$E$744,2,0),0)</f>
        <v>3</v>
      </c>
      <c r="Q88" s="91">
        <f>IFERROR(VLOOKUP(Q172,DAY!$A$2:$E$744,2,0),0)</f>
        <v>3</v>
      </c>
      <c r="R88" s="91">
        <f>IFERROR(VLOOKUP(R172,DAY!$A$2:$E$744,2,0),0)</f>
        <v>3</v>
      </c>
      <c r="S88" s="91">
        <f>IFERROR(VLOOKUP(S172,DAY!$A$2:$E$744,2,0),0)</f>
        <v>3</v>
      </c>
      <c r="T88" s="91">
        <f>IFERROR(VLOOKUP(T172,DAY!$A$2:$E$744,2,0),0)</f>
        <v>3</v>
      </c>
      <c r="U88" s="91">
        <f>IFERROR(VLOOKUP(U172,DAY!$A$2:$E$744,2,0),0)</f>
        <v>3</v>
      </c>
      <c r="V88" s="91">
        <f>IFERROR(VLOOKUP(V172,DAY!$A$2:$E$744,2,0),0)</f>
        <v>3</v>
      </c>
      <c r="W88" s="91">
        <f>IFERROR(VLOOKUP(W172,DAY!$A$2:$E$744,2,0),0)</f>
        <v>3</v>
      </c>
      <c r="X88" s="91">
        <f>IFERROR(VLOOKUP(X172,DAY!$A$2:$E$744,2,0),0)</f>
        <v>3</v>
      </c>
      <c r="Y88" s="91">
        <f>IFERROR(VLOOKUP(Y172,DAY!$A$2:$E$744,2,0),0)</f>
        <v>3</v>
      </c>
      <c r="Z88" s="91">
        <f>IFERROR(VLOOKUP(Z172,DAY!$A$2:$E$744,2,0),0)</f>
        <v>3</v>
      </c>
      <c r="AA88" s="91">
        <f>IFERROR(VLOOKUP(AA172,DAY!$A$2:$E$744,2,0),0)</f>
        <v>3</v>
      </c>
      <c r="AB88" s="91">
        <f>IFERROR(VLOOKUP(AB172,DAY!$A$2:$E$744,2,0),0)</f>
        <v>3</v>
      </c>
      <c r="AC88" s="91">
        <f>IFERROR(VLOOKUP(AC172,DAY!$A$2:$E$744,2,0),0)</f>
        <v>3</v>
      </c>
      <c r="AD88" s="91">
        <f>IFERROR(VLOOKUP(AD172,DAY!$A$2:$E$744,2,0),0)</f>
        <v>3</v>
      </c>
      <c r="AE88" s="337" t="s">
        <v>11</v>
      </c>
      <c r="AF88" s="339" t="s">
        <v>12</v>
      </c>
      <c r="AG88" s="211" t="s">
        <v>84</v>
      </c>
      <c r="AH88" s="341" t="s">
        <v>11</v>
      </c>
      <c r="AI88" s="342" t="s">
        <v>13</v>
      </c>
      <c r="AJ88" s="211" t="s">
        <v>84</v>
      </c>
      <c r="AK88" s="40"/>
      <c r="AM88" s="33"/>
      <c r="AN88" s="33"/>
      <c r="AQ88" s="45">
        <f>IFERROR(VLOOKUP(AQ172,DAY!$A$2:$E$744,7,0),0)</f>
        <v>0</v>
      </c>
    </row>
    <row r="89" spans="1:43" ht="27.75" customHeight="1" x14ac:dyDescent="0.4">
      <c r="A89" s="193"/>
      <c r="B89" s="35" t="s">
        <v>1</v>
      </c>
      <c r="C89" s="87">
        <f>IFERROR(VLOOKUP(C172,DAY!$A$2:$E$3000,3,0),0)</f>
        <v>3</v>
      </c>
      <c r="D89" s="87">
        <f>IFERROR(VLOOKUP(D172,DAY!$A$2:$E$744,3,0),0)</f>
        <v>4</v>
      </c>
      <c r="E89" s="87">
        <f>IFERROR(VLOOKUP(E172,DAY!$A$2:$E$744,3,0),0)</f>
        <v>5</v>
      </c>
      <c r="F89" s="87">
        <f>IFERROR(VLOOKUP(F172,DAY!$A$2:$E$744,3,0),0)</f>
        <v>6</v>
      </c>
      <c r="G89" s="87">
        <f>IFERROR(VLOOKUP(G172,DAY!$A$2:$E$744,3,0),0)</f>
        <v>7</v>
      </c>
      <c r="H89" s="87">
        <f>IFERROR(VLOOKUP(H172,DAY!$A$2:$E$744,3,0),0)</f>
        <v>8</v>
      </c>
      <c r="I89" s="87">
        <f>IFERROR(VLOOKUP(I172,DAY!$A$2:$E$744,3,0),0)</f>
        <v>9</v>
      </c>
      <c r="J89" s="87">
        <f>IFERROR(VLOOKUP(J172,DAY!$A$2:$E$744,3,0),0)</f>
        <v>10</v>
      </c>
      <c r="K89" s="87">
        <f>IFERROR(VLOOKUP(K172,DAY!$A$2:$E$744,3,0),0)</f>
        <v>11</v>
      </c>
      <c r="L89" s="87">
        <f>IFERROR(VLOOKUP(L172,DAY!$A$2:$E$744,3,0),0)</f>
        <v>12</v>
      </c>
      <c r="M89" s="87">
        <f>IFERROR(VLOOKUP(M172,DAY!$A$2:$E$744,3,0),0)</f>
        <v>13</v>
      </c>
      <c r="N89" s="87">
        <f>IFERROR(VLOOKUP(N172,DAY!$A$2:$E$744,3,0),0)</f>
        <v>14</v>
      </c>
      <c r="O89" s="87">
        <f>IFERROR(VLOOKUP(O172,DAY!$A$2:$E$744,3,0),0)</f>
        <v>15</v>
      </c>
      <c r="P89" s="87">
        <f>IFERROR(VLOOKUP(P172,DAY!$A$2:$E$744,3,0),0)</f>
        <v>16</v>
      </c>
      <c r="Q89" s="87">
        <f>IFERROR(VLOOKUP(Q172,DAY!$A$2:$E$744,3,0),0)</f>
        <v>17</v>
      </c>
      <c r="R89" s="87">
        <f>IFERROR(VLOOKUP(R172,DAY!$A$2:$E$744,3,0),0)</f>
        <v>18</v>
      </c>
      <c r="S89" s="87">
        <f>IFERROR(VLOOKUP(S172,DAY!$A$2:$E$744,3,0),0)</f>
        <v>19</v>
      </c>
      <c r="T89" s="87">
        <f>IFERROR(VLOOKUP(T172,DAY!$A$2:$E$744,3,0),0)</f>
        <v>20</v>
      </c>
      <c r="U89" s="87">
        <f>IFERROR(VLOOKUP(U172,DAY!$A$2:$E$744,3,0),0)</f>
        <v>21</v>
      </c>
      <c r="V89" s="87">
        <f>IFERROR(VLOOKUP(V172,DAY!$A$2:$E$744,3,0),0)</f>
        <v>22</v>
      </c>
      <c r="W89" s="87">
        <f>IFERROR(VLOOKUP(W172,DAY!$A$2:$E$744,3,0),0)</f>
        <v>23</v>
      </c>
      <c r="X89" s="87">
        <f>IFERROR(VLOOKUP(X172,DAY!$A$2:$E$744,3,0),0)</f>
        <v>24</v>
      </c>
      <c r="Y89" s="87">
        <f>IFERROR(VLOOKUP(Y172,DAY!$A$2:$E$744,3,0),0)</f>
        <v>25</v>
      </c>
      <c r="Z89" s="87">
        <f>IFERROR(VLOOKUP(Z172,DAY!$A$2:$E$744,3,0),0)</f>
        <v>26</v>
      </c>
      <c r="AA89" s="87">
        <f>IFERROR(VLOOKUP(AA172,DAY!$A$2:$E$744,3,0),0)</f>
        <v>27</v>
      </c>
      <c r="AB89" s="87">
        <f>IFERROR(VLOOKUP(AB172,DAY!$A$2:$E$744,3,0),0)</f>
        <v>28</v>
      </c>
      <c r="AC89" s="87">
        <f>IFERROR(VLOOKUP(AC172,DAY!$A$2:$E$744,3,0),0)</f>
        <v>29</v>
      </c>
      <c r="AD89" s="88">
        <f>IFERROR(VLOOKUP(AD172,DAY!$A$2:$E$744,3,0),0)</f>
        <v>30</v>
      </c>
      <c r="AE89" s="338"/>
      <c r="AF89" s="340"/>
      <c r="AG89" s="211"/>
      <c r="AH89" s="338"/>
      <c r="AI89" s="340"/>
      <c r="AJ89" s="211"/>
      <c r="AM89" s="33"/>
      <c r="AN89" s="33"/>
      <c r="AQ89" s="38">
        <f>IFERROR(VLOOKUP(AQ173,DAY!$A$2:$E$744,2,0),0)</f>
        <v>0</v>
      </c>
    </row>
    <row r="90" spans="1:43" ht="27.75" customHeight="1" x14ac:dyDescent="0.4">
      <c r="A90" s="193"/>
      <c r="B90" s="38" t="s">
        <v>2</v>
      </c>
      <c r="C90" s="89" t="str">
        <f>IFERROR(VLOOKUP(C172,DAY!$A$2:$E$3000,4,0),0)</f>
        <v>月</v>
      </c>
      <c r="D90" s="89" t="str">
        <f>IFERROR(VLOOKUP(D172,DAY!$A$2:$E$3000,4,0),0)</f>
        <v>火</v>
      </c>
      <c r="E90" s="89" t="str">
        <f>IFERROR(VLOOKUP(E172,DAY!$A$2:$E$3000,4,0),0)</f>
        <v>水</v>
      </c>
      <c r="F90" s="89" t="str">
        <f>IFERROR(VLOOKUP(F172,DAY!$A$2:$E$3000,4,0),0)</f>
        <v>木</v>
      </c>
      <c r="G90" s="89" t="str">
        <f>IFERROR(VLOOKUP(G172,DAY!$A$2:$E$3000,4,0),0)</f>
        <v>金</v>
      </c>
      <c r="H90" s="89" t="str">
        <f>IFERROR(VLOOKUP(H172,DAY!$A$2:$E$3000,4,0),0)</f>
        <v>土</v>
      </c>
      <c r="I90" s="89" t="str">
        <f>IFERROR(VLOOKUP(I172,DAY!$A$2:$E$3000,4,0),0)</f>
        <v>日</v>
      </c>
      <c r="J90" s="89" t="str">
        <f>IFERROR(VLOOKUP(J172,DAY!$A$2:$E$3000,4,0),0)</f>
        <v>月</v>
      </c>
      <c r="K90" s="89" t="str">
        <f>IFERROR(VLOOKUP(K172,DAY!$A$2:$E$3000,4,0),0)</f>
        <v>火</v>
      </c>
      <c r="L90" s="89" t="str">
        <f>IFERROR(VLOOKUP(L172,DAY!$A$2:$E$3000,4,0),0)</f>
        <v>水</v>
      </c>
      <c r="M90" s="89" t="str">
        <f>IFERROR(VLOOKUP(M172,DAY!$A$2:$E$3000,4,0),0)</f>
        <v>木</v>
      </c>
      <c r="N90" s="89" t="str">
        <f>IFERROR(VLOOKUP(N172,DAY!$A$2:$E$3000,4,0),0)</f>
        <v>金</v>
      </c>
      <c r="O90" s="89" t="str">
        <f>IFERROR(VLOOKUP(O172,DAY!$A$2:$E$3000,4,0),0)</f>
        <v>土</v>
      </c>
      <c r="P90" s="89" t="str">
        <f>IFERROR(VLOOKUP(P172,DAY!$A$2:$E$3000,4,0),0)</f>
        <v>日</v>
      </c>
      <c r="Q90" s="89" t="str">
        <f>IFERROR(VLOOKUP(Q172,DAY!$A$2:$E$3000,4,0),0)</f>
        <v>月</v>
      </c>
      <c r="R90" s="89" t="str">
        <f>IFERROR(VLOOKUP(R172,DAY!$A$2:$E$3000,4,0),0)</f>
        <v>火</v>
      </c>
      <c r="S90" s="89" t="str">
        <f>IFERROR(VLOOKUP(S172,DAY!$A$2:$E$3000,4,0),0)</f>
        <v>水</v>
      </c>
      <c r="T90" s="89" t="str">
        <f>IFERROR(VLOOKUP(T172,DAY!$A$2:$E$3000,4,0),0)</f>
        <v>木</v>
      </c>
      <c r="U90" s="89" t="str">
        <f>IFERROR(VLOOKUP(U172,DAY!$A$2:$E$3000,4,0),0)</f>
        <v>金</v>
      </c>
      <c r="V90" s="89" t="str">
        <f>IFERROR(VLOOKUP(V172,DAY!$A$2:$E$3000,4,0),0)</f>
        <v>土</v>
      </c>
      <c r="W90" s="89" t="str">
        <f>IFERROR(VLOOKUP(W172,DAY!$A$2:$E$3000,4,0),0)</f>
        <v>日</v>
      </c>
      <c r="X90" s="89" t="str">
        <f>IFERROR(VLOOKUP(X172,DAY!$A$2:$E$3000,4,0),0)</f>
        <v>月</v>
      </c>
      <c r="Y90" s="89" t="str">
        <f>IFERROR(VLOOKUP(Y172,DAY!$A$2:$E$3000,4,0),0)</f>
        <v>火</v>
      </c>
      <c r="Z90" s="89" t="str">
        <f>IFERROR(VLOOKUP(Z172,DAY!$A$2:$E$3000,4,0),0)</f>
        <v>水</v>
      </c>
      <c r="AA90" s="89" t="str">
        <f>IFERROR(VLOOKUP(AA172,DAY!$A$2:$E$3000,4,0),0)</f>
        <v>木</v>
      </c>
      <c r="AB90" s="89" t="str">
        <f>IFERROR(VLOOKUP(AB172,DAY!$A$2:$E$3000,4,0),0)</f>
        <v>金</v>
      </c>
      <c r="AC90" s="89" t="str">
        <f>IFERROR(VLOOKUP(AC172,DAY!$A$2:$E$3000,4,0),0)</f>
        <v>土</v>
      </c>
      <c r="AD90" s="89" t="str">
        <f>IFERROR(VLOOKUP(AD172,DAY!$A$2:$E$3000,4,0),0)</f>
        <v>日</v>
      </c>
      <c r="AE90" s="338"/>
      <c r="AF90" s="340"/>
      <c r="AG90" s="211"/>
      <c r="AH90" s="338"/>
      <c r="AI90" s="340"/>
      <c r="AJ90" s="211"/>
      <c r="AM90" s="33"/>
      <c r="AN90" s="33"/>
      <c r="AQ90" s="37">
        <f>IFERROR(VLOOKUP(AQ173,DAY!$A$2:$E$744,3,0),0)</f>
        <v>0</v>
      </c>
    </row>
    <row r="91" spans="1:43" ht="89.25" customHeight="1" x14ac:dyDescent="0.4">
      <c r="A91" s="193"/>
      <c r="B91" s="39" t="s">
        <v>3</v>
      </c>
      <c r="C91" s="90" t="str">
        <f>IFERROR(VLOOKUP(C172,DAY!$A$2:$E$3000,5,0),0)</f>
        <v/>
      </c>
      <c r="D91" s="90" t="str">
        <f>IFERROR(VLOOKUP(D172,DAY!$A$2:$E$3000,5,0),0)</f>
        <v/>
      </c>
      <c r="E91" s="90" t="str">
        <f>IFERROR(VLOOKUP(E172,DAY!$A$2:$E$3000,5,0),0)</f>
        <v/>
      </c>
      <c r="F91" s="90" t="str">
        <f>IFERROR(VLOOKUP(F172,DAY!$A$2:$E$3000,5,0),0)</f>
        <v/>
      </c>
      <c r="G91" s="90" t="str">
        <f>IFERROR(VLOOKUP(G172,DAY!$A$2:$E$3000,5,0),0)</f>
        <v/>
      </c>
      <c r="H91" s="90" t="str">
        <f>IFERROR(VLOOKUP(H172,DAY!$A$2:$E$3000,5,0),0)</f>
        <v/>
      </c>
      <c r="I91" s="90" t="str">
        <f>IFERROR(VLOOKUP(I172,DAY!$A$2:$E$3000,5,0),0)</f>
        <v/>
      </c>
      <c r="J91" s="90" t="str">
        <f>IFERROR(VLOOKUP(J172,DAY!$A$2:$E$3000,5,0),0)</f>
        <v/>
      </c>
      <c r="K91" s="90" t="str">
        <f>IFERROR(VLOOKUP(K172,DAY!$A$2:$E$3000,5,0),0)</f>
        <v/>
      </c>
      <c r="L91" s="90" t="str">
        <f>IFERROR(VLOOKUP(L172,DAY!$A$2:$E$3000,5,0),0)</f>
        <v/>
      </c>
      <c r="M91" s="90" t="str">
        <f>IFERROR(VLOOKUP(M172,DAY!$A$2:$E$3000,5,0),0)</f>
        <v/>
      </c>
      <c r="N91" s="90" t="str">
        <f>IFERROR(VLOOKUP(N172,DAY!$A$2:$E$3000,5,0),0)</f>
        <v/>
      </c>
      <c r="O91" s="90" t="str">
        <f>IFERROR(VLOOKUP(O172,DAY!$A$2:$E$3000,5,0),0)</f>
        <v/>
      </c>
      <c r="P91" s="90" t="str">
        <f>IFERROR(VLOOKUP(P172,DAY!$A$2:$E$3000,5,0),0)</f>
        <v/>
      </c>
      <c r="Q91" s="90" t="str">
        <f>IFERROR(VLOOKUP(Q172,DAY!$A$2:$E$3000,5,0),0)</f>
        <v/>
      </c>
      <c r="R91" s="90" t="str">
        <f>IFERROR(VLOOKUP(R172,DAY!$A$2:$E$3000,5,0),0)</f>
        <v/>
      </c>
      <c r="S91" s="90" t="str">
        <f>IFERROR(VLOOKUP(S172,DAY!$A$2:$E$3000,5,0),0)</f>
        <v/>
      </c>
      <c r="T91" s="90" t="str">
        <f>IFERROR(VLOOKUP(T172,DAY!$A$2:$E$3000,5,0),0)</f>
        <v>春分の日</v>
      </c>
      <c r="U91" s="90" t="str">
        <f>IFERROR(VLOOKUP(U172,DAY!$A$2:$E$3000,5,0),0)</f>
        <v/>
      </c>
      <c r="V91" s="90" t="str">
        <f>IFERROR(VLOOKUP(V172,DAY!$A$2:$E$3000,5,0),0)</f>
        <v/>
      </c>
      <c r="W91" s="90" t="str">
        <f>IFERROR(VLOOKUP(W172,DAY!$A$2:$E$3000,5,0),0)</f>
        <v/>
      </c>
      <c r="X91" s="90" t="str">
        <f>IFERROR(VLOOKUP(X172,DAY!$A$2:$E$3000,5,0),0)</f>
        <v/>
      </c>
      <c r="Y91" s="90" t="str">
        <f>IFERROR(VLOOKUP(Y172,DAY!$A$2:$E$3000,5,0),0)</f>
        <v/>
      </c>
      <c r="Z91" s="90" t="str">
        <f>IFERROR(VLOOKUP(Z172,DAY!$A$2:$E$3000,5,0),0)</f>
        <v/>
      </c>
      <c r="AA91" s="90" t="str">
        <f>IFERROR(VLOOKUP(AA172,DAY!$A$2:$E$3000,5,0),0)</f>
        <v/>
      </c>
      <c r="AB91" s="90" t="str">
        <f>IFERROR(VLOOKUP(AB172,DAY!$A$2:$E$3000,5,0),0)</f>
        <v/>
      </c>
      <c r="AC91" s="90" t="str">
        <f>IFERROR(VLOOKUP(AC172,DAY!$A$2:$E$3000,5,0),0)</f>
        <v/>
      </c>
      <c r="AD91" s="90" t="str">
        <f>IFERROR(VLOOKUP(AD172,DAY!$A$2:$E$3000,5,0),0)</f>
        <v/>
      </c>
      <c r="AE91" s="338"/>
      <c r="AF91" s="340"/>
      <c r="AG91" s="212"/>
      <c r="AH91" s="338"/>
      <c r="AI91" s="340"/>
      <c r="AJ91" s="212"/>
      <c r="AM91" s="41"/>
      <c r="AN91" s="41"/>
      <c r="AQ91" s="37">
        <f>IFERROR(VLOOKUP(AQ173,DAY!$A$2:$E$744,4,0),0)</f>
        <v>0</v>
      </c>
    </row>
    <row r="92" spans="1:43" ht="27.75" customHeight="1" x14ac:dyDescent="0.4">
      <c r="A92" s="193"/>
      <c r="B92" s="126" t="s">
        <v>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37">
        <f>IF(COUNT(C92:AD92)=0,+(COUNTIF(C92:AD92,"作業"))+(COUNTIF(C92:AD92,"休日")),"")</f>
        <v>0</v>
      </c>
      <c r="AF92" s="138">
        <f>IF(+COUNT(C92:AD92)=0,(COUNTIF(C92:AD92,"休日")),"")</f>
        <v>0</v>
      </c>
      <c r="AG92" s="333">
        <f>IFERROR(IF(COUNTA(C92:AD92)=0,0,IF(COUNTA(C92:AD92)&lt;28,$F$150,IF(AM93&gt;0.284,$F$148,$F$149))),0)</f>
        <v>0</v>
      </c>
      <c r="AH92" s="137">
        <f>IF(COUNT(C93:AD93)=0,+(COUNTIF(C93:AD93,"作業"))+(COUNTIF(C93:AD93,"休日")),"")</f>
        <v>0</v>
      </c>
      <c r="AI92" s="138">
        <f>IF(COUNT(C93:AD93)=0,(COUNTIF(C93:AD93,"休日")),"")</f>
        <v>0</v>
      </c>
      <c r="AJ92" s="333">
        <f>IFERROR(IF(COUNTA(C93:AD93)=0,0,IF(COUNTA(C93:AD93)&lt;28,$F$150,IF(AN93&gt;0.284,$F$146,$F$147))),0)</f>
        <v>0</v>
      </c>
      <c r="AL92" s="40"/>
      <c r="AM92" s="33"/>
      <c r="AN92" s="33"/>
      <c r="AQ92" s="39">
        <f>IFERROR(VLOOKUP(AQ173,DAY!$A$2:$E$744,5,0),0)</f>
        <v>0</v>
      </c>
    </row>
    <row r="93" spans="1:43" ht="27.75" customHeight="1" thickBot="1" x14ac:dyDescent="0.45">
      <c r="A93" s="222"/>
      <c r="B93" s="127" t="s">
        <v>5</v>
      </c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335">
        <f>IFERROR(AM93,0)</f>
        <v>0</v>
      </c>
      <c r="AF93" s="336"/>
      <c r="AG93" s="334"/>
      <c r="AH93" s="335">
        <f>IFERROR(AN93,0)</f>
        <v>0</v>
      </c>
      <c r="AI93" s="336"/>
      <c r="AJ93" s="334"/>
      <c r="AM93" s="46" t="e">
        <f>ROUNDDOWN(AF92/AE92,3)</f>
        <v>#DIV/0!</v>
      </c>
      <c r="AN93" s="47" t="e">
        <f>ROUNDDOWN(AI92/AH92,3)</f>
        <v>#DIV/0!</v>
      </c>
      <c r="AQ93" s="43">
        <f>IFERROR(VLOOKUP(AQ173,DAY!$A$2:$E$744,6,0),0)</f>
        <v>0</v>
      </c>
    </row>
    <row r="94" spans="1:43" ht="27.75" customHeight="1" x14ac:dyDescent="0.4">
      <c r="A94" s="196" t="s">
        <v>75</v>
      </c>
      <c r="B94" s="32" t="s">
        <v>0</v>
      </c>
      <c r="C94" s="86">
        <f>IFERROR(VLOOKUP(C173,DAY!$A$2:$E$3000,2,0),0)</f>
        <v>3</v>
      </c>
      <c r="D94" s="86">
        <f>IFERROR(VLOOKUP(D173,DAY!$A$2:$E$744,2,0),0)</f>
        <v>4</v>
      </c>
      <c r="E94" s="86">
        <f>IFERROR(VLOOKUP(E173,DAY!$A$2:$E$744,2,0),0)</f>
        <v>4</v>
      </c>
      <c r="F94" s="86">
        <f>IFERROR(VLOOKUP(F173,DAY!$A$2:$E$744,2,0),0)</f>
        <v>4</v>
      </c>
      <c r="G94" s="86">
        <f>IFERROR(VLOOKUP(G173,DAY!$A$2:$E$744,2,0),0)</f>
        <v>4</v>
      </c>
      <c r="H94" s="86">
        <f>IFERROR(VLOOKUP(H173,DAY!$A$2:$E$744,2,0),0)</f>
        <v>4</v>
      </c>
      <c r="I94" s="86">
        <f>IFERROR(VLOOKUP(I173,DAY!$A$2:$E$744,2,0),0)</f>
        <v>4</v>
      </c>
      <c r="J94" s="86">
        <f>IFERROR(VLOOKUP(J173,DAY!$A$2:$E$744,2,0),0)</f>
        <v>4</v>
      </c>
      <c r="K94" s="86">
        <f>IFERROR(VLOOKUP(K173,DAY!$A$2:$E$744,2,0),0)</f>
        <v>4</v>
      </c>
      <c r="L94" s="86">
        <f>IFERROR(VLOOKUP(L173,DAY!$A$2:$E$744,2,0),0)</f>
        <v>4</v>
      </c>
      <c r="M94" s="86">
        <f>IFERROR(VLOOKUP(M173,DAY!$A$2:$E$744,2,0),0)</f>
        <v>4</v>
      </c>
      <c r="N94" s="86">
        <f>IFERROR(VLOOKUP(N173,DAY!$A$2:$E$744,2,0),0)</f>
        <v>4</v>
      </c>
      <c r="O94" s="86">
        <f>IFERROR(VLOOKUP(O173,DAY!$A$2:$E$744,2,0),0)</f>
        <v>4</v>
      </c>
      <c r="P94" s="86">
        <f>IFERROR(VLOOKUP(P173,DAY!$A$2:$E$744,2,0),0)</f>
        <v>4</v>
      </c>
      <c r="Q94" s="86">
        <f>IFERROR(VLOOKUP(Q173,DAY!$A$2:$E$744,2,0),0)</f>
        <v>4</v>
      </c>
      <c r="R94" s="86">
        <f>IFERROR(VLOOKUP(R173,DAY!$A$2:$E$744,2,0),0)</f>
        <v>4</v>
      </c>
      <c r="S94" s="86">
        <f>IFERROR(VLOOKUP(S173,DAY!$A$2:$E$744,2,0),0)</f>
        <v>4</v>
      </c>
      <c r="T94" s="86">
        <f>IFERROR(VLOOKUP(T173,DAY!$A$2:$E$744,2,0),0)</f>
        <v>4</v>
      </c>
      <c r="U94" s="86">
        <f>IFERROR(VLOOKUP(U173,DAY!$A$2:$E$744,2,0),0)</f>
        <v>4</v>
      </c>
      <c r="V94" s="86">
        <f>IFERROR(VLOOKUP(V173,DAY!$A$2:$E$744,2,0),0)</f>
        <v>4</v>
      </c>
      <c r="W94" s="86">
        <f>IFERROR(VLOOKUP(W173,DAY!$A$2:$E$744,2,0),0)</f>
        <v>4</v>
      </c>
      <c r="X94" s="86">
        <f>IFERROR(VLOOKUP(X173,DAY!$A$2:$E$744,2,0),0)</f>
        <v>4</v>
      </c>
      <c r="Y94" s="86">
        <f>IFERROR(VLOOKUP(Y173,DAY!$A$2:$E$744,2,0),0)</f>
        <v>4</v>
      </c>
      <c r="Z94" s="86">
        <f>IFERROR(VLOOKUP(Z173,DAY!$A$2:$E$744,2,0),0)</f>
        <v>4</v>
      </c>
      <c r="AA94" s="86">
        <f>IFERROR(VLOOKUP(AA173,DAY!$A$2:$E$744,2,0),0)</f>
        <v>4</v>
      </c>
      <c r="AB94" s="86">
        <f>IFERROR(VLOOKUP(AB173,DAY!$A$2:$E$744,2,0),0)</f>
        <v>4</v>
      </c>
      <c r="AC94" s="86">
        <f>IFERROR(VLOOKUP(AC173,DAY!$A$2:$E$744,2,0),0)</f>
        <v>4</v>
      </c>
      <c r="AD94" s="86">
        <f>IFERROR(VLOOKUP(AD173,DAY!$A$2:$E$744,2,0),0)</f>
        <v>4</v>
      </c>
      <c r="AE94" s="337" t="s">
        <v>11</v>
      </c>
      <c r="AF94" s="339" t="s">
        <v>12</v>
      </c>
      <c r="AG94" s="211" t="s">
        <v>84</v>
      </c>
      <c r="AH94" s="341" t="s">
        <v>11</v>
      </c>
      <c r="AI94" s="342" t="s">
        <v>13</v>
      </c>
      <c r="AJ94" s="211" t="s">
        <v>84</v>
      </c>
      <c r="AK94" s="40"/>
      <c r="AM94" s="33"/>
      <c r="AN94" s="33"/>
      <c r="AQ94" s="50">
        <f>IFERROR(VLOOKUP(AQ173,DAY!$A$2:$E$744,7,0),0)</f>
        <v>0</v>
      </c>
    </row>
    <row r="95" spans="1:43" ht="27.75" customHeight="1" x14ac:dyDescent="0.4">
      <c r="A95" s="193"/>
      <c r="B95" s="35" t="s">
        <v>1</v>
      </c>
      <c r="C95" s="87">
        <f>IFERROR(VLOOKUP(C173,DAY!$A$2:$E$3000,3,0),0)</f>
        <v>31</v>
      </c>
      <c r="D95" s="87">
        <f>IFERROR(VLOOKUP(D173,DAY!$A$2:$E$744,3,0),0)</f>
        <v>1</v>
      </c>
      <c r="E95" s="87">
        <f>IFERROR(VLOOKUP(E173,DAY!$A$2:$E$744,3,0),0)</f>
        <v>2</v>
      </c>
      <c r="F95" s="87">
        <f>IFERROR(VLOOKUP(F173,DAY!$A$2:$E$744,3,0),0)</f>
        <v>3</v>
      </c>
      <c r="G95" s="87">
        <f>IFERROR(VLOOKUP(G173,DAY!$A$2:$E$744,3,0),0)</f>
        <v>4</v>
      </c>
      <c r="H95" s="87">
        <f>IFERROR(VLOOKUP(H173,DAY!$A$2:$E$744,3,0),0)</f>
        <v>5</v>
      </c>
      <c r="I95" s="87">
        <f>IFERROR(VLOOKUP(I173,DAY!$A$2:$E$744,3,0),0)</f>
        <v>6</v>
      </c>
      <c r="J95" s="87">
        <f>IFERROR(VLOOKUP(J173,DAY!$A$2:$E$744,3,0),0)</f>
        <v>7</v>
      </c>
      <c r="K95" s="87">
        <f>IFERROR(VLOOKUP(K173,DAY!$A$2:$E$744,3,0),0)</f>
        <v>8</v>
      </c>
      <c r="L95" s="87">
        <f>IFERROR(VLOOKUP(L173,DAY!$A$2:$E$744,3,0),0)</f>
        <v>9</v>
      </c>
      <c r="M95" s="87">
        <f>IFERROR(VLOOKUP(M173,DAY!$A$2:$E$744,3,0),0)</f>
        <v>10</v>
      </c>
      <c r="N95" s="87">
        <f>IFERROR(VLOOKUP(N173,DAY!$A$2:$E$744,3,0),0)</f>
        <v>11</v>
      </c>
      <c r="O95" s="87">
        <f>IFERROR(VLOOKUP(O173,DAY!$A$2:$E$744,3,0),0)</f>
        <v>12</v>
      </c>
      <c r="P95" s="87">
        <f>IFERROR(VLOOKUP(P173,DAY!$A$2:$E$744,3,0),0)</f>
        <v>13</v>
      </c>
      <c r="Q95" s="87">
        <f>IFERROR(VLOOKUP(Q173,DAY!$A$2:$E$744,3,0),0)</f>
        <v>14</v>
      </c>
      <c r="R95" s="87">
        <f>IFERROR(VLOOKUP(R173,DAY!$A$2:$E$744,3,0),0)</f>
        <v>15</v>
      </c>
      <c r="S95" s="87">
        <f>IFERROR(VLOOKUP(S173,DAY!$A$2:$E$744,3,0),0)</f>
        <v>16</v>
      </c>
      <c r="T95" s="87">
        <f>IFERROR(VLOOKUP(T173,DAY!$A$2:$E$744,3,0),0)</f>
        <v>17</v>
      </c>
      <c r="U95" s="87">
        <f>IFERROR(VLOOKUP(U173,DAY!$A$2:$E$744,3,0),0)</f>
        <v>18</v>
      </c>
      <c r="V95" s="87">
        <f>IFERROR(VLOOKUP(V173,DAY!$A$2:$E$744,3,0),0)</f>
        <v>19</v>
      </c>
      <c r="W95" s="87">
        <f>IFERROR(VLOOKUP(W173,DAY!$A$2:$E$744,3,0),0)</f>
        <v>20</v>
      </c>
      <c r="X95" s="87">
        <f>IFERROR(VLOOKUP(X173,DAY!$A$2:$E$744,3,0),0)</f>
        <v>21</v>
      </c>
      <c r="Y95" s="87">
        <f>IFERROR(VLOOKUP(Y173,DAY!$A$2:$E$744,3,0),0)</f>
        <v>22</v>
      </c>
      <c r="Z95" s="87">
        <f>IFERROR(VLOOKUP(Z173,DAY!$A$2:$E$744,3,0),0)</f>
        <v>23</v>
      </c>
      <c r="AA95" s="87">
        <f>IFERROR(VLOOKUP(AA173,DAY!$A$2:$E$744,3,0),0)</f>
        <v>24</v>
      </c>
      <c r="AB95" s="87">
        <f>IFERROR(VLOOKUP(AB173,DAY!$A$2:$E$744,3,0),0)</f>
        <v>25</v>
      </c>
      <c r="AC95" s="87">
        <f>IFERROR(VLOOKUP(AC173,DAY!$A$2:$E$744,3,0),0)</f>
        <v>26</v>
      </c>
      <c r="AD95" s="88">
        <f>IFERROR(VLOOKUP(AD173,DAY!$A$2:$E$744,3,0),0)</f>
        <v>27</v>
      </c>
      <c r="AE95" s="338"/>
      <c r="AF95" s="340"/>
      <c r="AG95" s="211"/>
      <c r="AH95" s="338"/>
      <c r="AI95" s="340"/>
      <c r="AJ95" s="211"/>
      <c r="AM95" s="33"/>
      <c r="AN95" s="33"/>
      <c r="AQ95" s="124">
        <f>IFERROR(VLOOKUP(AQ174,DAY!$A$2:$E$744,2,0),0)</f>
        <v>0</v>
      </c>
    </row>
    <row r="96" spans="1:43" ht="27.75" customHeight="1" x14ac:dyDescent="0.4">
      <c r="A96" s="193"/>
      <c r="B96" s="38" t="s">
        <v>2</v>
      </c>
      <c r="C96" s="89" t="str">
        <f>IFERROR(VLOOKUP(C173,DAY!$A$2:$E$3000,4,0),0)</f>
        <v>月</v>
      </c>
      <c r="D96" s="89" t="str">
        <f>IFERROR(VLOOKUP(D173,DAY!$A$2:$E$3000,4,0),0)</f>
        <v>火</v>
      </c>
      <c r="E96" s="89" t="str">
        <f>IFERROR(VLOOKUP(E173,DAY!$A$2:$E$3000,4,0),0)</f>
        <v>水</v>
      </c>
      <c r="F96" s="89" t="str">
        <f>IFERROR(VLOOKUP(F173,DAY!$A$2:$E$3000,4,0),0)</f>
        <v>木</v>
      </c>
      <c r="G96" s="89" t="str">
        <f>IFERROR(VLOOKUP(G173,DAY!$A$2:$E$3000,4,0),0)</f>
        <v>金</v>
      </c>
      <c r="H96" s="89" t="str">
        <f>IFERROR(VLOOKUP(H173,DAY!$A$2:$E$3000,4,0),0)</f>
        <v>土</v>
      </c>
      <c r="I96" s="89" t="str">
        <f>IFERROR(VLOOKUP(I173,DAY!$A$2:$E$3000,4,0),0)</f>
        <v>日</v>
      </c>
      <c r="J96" s="89" t="str">
        <f>IFERROR(VLOOKUP(J173,DAY!$A$2:$E$3000,4,0),0)</f>
        <v>月</v>
      </c>
      <c r="K96" s="89" t="str">
        <f>IFERROR(VLOOKUP(K173,DAY!$A$2:$E$3000,4,0),0)</f>
        <v>火</v>
      </c>
      <c r="L96" s="89" t="str">
        <f>IFERROR(VLOOKUP(L173,DAY!$A$2:$E$3000,4,0),0)</f>
        <v>水</v>
      </c>
      <c r="M96" s="89" t="str">
        <f>IFERROR(VLOOKUP(M173,DAY!$A$2:$E$3000,4,0),0)</f>
        <v>木</v>
      </c>
      <c r="N96" s="89" t="str">
        <f>IFERROR(VLOOKUP(N173,DAY!$A$2:$E$3000,4,0),0)</f>
        <v>金</v>
      </c>
      <c r="O96" s="89" t="str">
        <f>IFERROR(VLOOKUP(O173,DAY!$A$2:$E$3000,4,0),0)</f>
        <v>土</v>
      </c>
      <c r="P96" s="89" t="str">
        <f>IFERROR(VLOOKUP(P173,DAY!$A$2:$E$3000,4,0),0)</f>
        <v>日</v>
      </c>
      <c r="Q96" s="89" t="str">
        <f>IFERROR(VLOOKUP(Q173,DAY!$A$2:$E$3000,4,0),0)</f>
        <v>月</v>
      </c>
      <c r="R96" s="89" t="str">
        <f>IFERROR(VLOOKUP(R173,DAY!$A$2:$E$3000,4,0),0)</f>
        <v>火</v>
      </c>
      <c r="S96" s="89" t="str">
        <f>IFERROR(VLOOKUP(S173,DAY!$A$2:$E$3000,4,0),0)</f>
        <v>水</v>
      </c>
      <c r="T96" s="89" t="str">
        <f>IFERROR(VLOOKUP(T173,DAY!$A$2:$E$3000,4,0),0)</f>
        <v>木</v>
      </c>
      <c r="U96" s="89" t="str">
        <f>IFERROR(VLOOKUP(U173,DAY!$A$2:$E$3000,4,0),0)</f>
        <v>金</v>
      </c>
      <c r="V96" s="89" t="str">
        <f>IFERROR(VLOOKUP(V173,DAY!$A$2:$E$3000,4,0),0)</f>
        <v>土</v>
      </c>
      <c r="W96" s="89" t="str">
        <f>IFERROR(VLOOKUP(W173,DAY!$A$2:$E$3000,4,0),0)</f>
        <v>日</v>
      </c>
      <c r="X96" s="89" t="str">
        <f>IFERROR(VLOOKUP(X173,DAY!$A$2:$E$3000,4,0),0)</f>
        <v>月</v>
      </c>
      <c r="Y96" s="89" t="str">
        <f>IFERROR(VLOOKUP(Y173,DAY!$A$2:$E$3000,4,0),0)</f>
        <v>火</v>
      </c>
      <c r="Z96" s="89" t="str">
        <f>IFERROR(VLOOKUP(Z173,DAY!$A$2:$E$3000,4,0),0)</f>
        <v>水</v>
      </c>
      <c r="AA96" s="89" t="str">
        <f>IFERROR(VLOOKUP(AA173,DAY!$A$2:$E$3000,4,0),0)</f>
        <v>木</v>
      </c>
      <c r="AB96" s="89" t="str">
        <f>IFERROR(VLOOKUP(AB173,DAY!$A$2:$E$3000,4,0),0)</f>
        <v>金</v>
      </c>
      <c r="AC96" s="89" t="str">
        <f>IFERROR(VLOOKUP(AC173,DAY!$A$2:$E$3000,4,0),0)</f>
        <v>土</v>
      </c>
      <c r="AD96" s="89" t="str">
        <f>IFERROR(VLOOKUP(AD173,DAY!$A$2:$E$3000,4,0),0)</f>
        <v>日</v>
      </c>
      <c r="AE96" s="338"/>
      <c r="AF96" s="340"/>
      <c r="AG96" s="211"/>
      <c r="AH96" s="338"/>
      <c r="AI96" s="340"/>
      <c r="AJ96" s="211"/>
      <c r="AM96" s="33"/>
      <c r="AN96" s="33"/>
      <c r="AQ96" s="37">
        <f>IFERROR(VLOOKUP(AQ174,DAY!$A$2:$E$744,3,0),0)</f>
        <v>0</v>
      </c>
    </row>
    <row r="97" spans="1:43" ht="89.25" customHeight="1" x14ac:dyDescent="0.4">
      <c r="A97" s="193"/>
      <c r="B97" s="39" t="s">
        <v>3</v>
      </c>
      <c r="C97" s="90" t="str">
        <f>IFERROR(VLOOKUP(C173,DAY!$A$2:$E$3000,5,0),0)</f>
        <v/>
      </c>
      <c r="D97" s="90" t="str">
        <f>IFERROR(VLOOKUP(D173,DAY!$A$2:$E$3000,5,0),0)</f>
        <v/>
      </c>
      <c r="E97" s="90" t="str">
        <f>IFERROR(VLOOKUP(E173,DAY!$A$2:$E$3000,5,0),0)</f>
        <v/>
      </c>
      <c r="F97" s="90" t="str">
        <f>IFERROR(VLOOKUP(F173,DAY!$A$2:$E$3000,5,0),0)</f>
        <v/>
      </c>
      <c r="G97" s="90" t="str">
        <f>IFERROR(VLOOKUP(G173,DAY!$A$2:$E$3000,5,0),0)</f>
        <v/>
      </c>
      <c r="H97" s="90" t="str">
        <f>IFERROR(VLOOKUP(H173,DAY!$A$2:$E$3000,5,0),0)</f>
        <v/>
      </c>
      <c r="I97" s="90" t="str">
        <f>IFERROR(VLOOKUP(I173,DAY!$A$2:$E$3000,5,0),0)</f>
        <v/>
      </c>
      <c r="J97" s="90" t="str">
        <f>IFERROR(VLOOKUP(J173,DAY!$A$2:$E$3000,5,0),0)</f>
        <v/>
      </c>
      <c r="K97" s="90" t="str">
        <f>IFERROR(VLOOKUP(K173,DAY!$A$2:$E$3000,5,0),0)</f>
        <v/>
      </c>
      <c r="L97" s="90" t="str">
        <f>IFERROR(VLOOKUP(L173,DAY!$A$2:$E$3000,5,0),0)</f>
        <v/>
      </c>
      <c r="M97" s="90" t="str">
        <f>IFERROR(VLOOKUP(M173,DAY!$A$2:$E$3000,5,0),0)</f>
        <v/>
      </c>
      <c r="N97" s="90" t="str">
        <f>IFERROR(VLOOKUP(N173,DAY!$A$2:$E$3000,5,0),0)</f>
        <v/>
      </c>
      <c r="O97" s="90" t="str">
        <f>IFERROR(VLOOKUP(O173,DAY!$A$2:$E$3000,5,0),0)</f>
        <v/>
      </c>
      <c r="P97" s="90" t="str">
        <f>IFERROR(VLOOKUP(P173,DAY!$A$2:$E$3000,5,0),0)</f>
        <v/>
      </c>
      <c r="Q97" s="90" t="str">
        <f>IFERROR(VLOOKUP(Q173,DAY!$A$2:$E$3000,5,0),0)</f>
        <v/>
      </c>
      <c r="R97" s="90" t="str">
        <f>IFERROR(VLOOKUP(R173,DAY!$A$2:$E$3000,5,0),0)</f>
        <v/>
      </c>
      <c r="S97" s="90" t="str">
        <f>IFERROR(VLOOKUP(S173,DAY!$A$2:$E$3000,5,0),0)</f>
        <v/>
      </c>
      <c r="T97" s="90" t="str">
        <f>IFERROR(VLOOKUP(T173,DAY!$A$2:$E$3000,5,0),0)</f>
        <v/>
      </c>
      <c r="U97" s="90" t="str">
        <f>IFERROR(VLOOKUP(U173,DAY!$A$2:$E$3000,5,0),0)</f>
        <v/>
      </c>
      <c r="V97" s="90" t="str">
        <f>IFERROR(VLOOKUP(V173,DAY!$A$2:$E$3000,5,0),0)</f>
        <v/>
      </c>
      <c r="W97" s="90" t="str">
        <f>IFERROR(VLOOKUP(W173,DAY!$A$2:$E$3000,5,0),0)</f>
        <v/>
      </c>
      <c r="X97" s="90" t="str">
        <f>IFERROR(VLOOKUP(X173,DAY!$A$2:$E$3000,5,0),0)</f>
        <v/>
      </c>
      <c r="Y97" s="90" t="str">
        <f>IFERROR(VLOOKUP(Y173,DAY!$A$2:$E$3000,5,0),0)</f>
        <v/>
      </c>
      <c r="Z97" s="90" t="str">
        <f>IFERROR(VLOOKUP(Z173,DAY!$A$2:$E$3000,5,0),0)</f>
        <v/>
      </c>
      <c r="AA97" s="90" t="str">
        <f>IFERROR(VLOOKUP(AA173,DAY!$A$2:$E$3000,5,0),0)</f>
        <v/>
      </c>
      <c r="AB97" s="90" t="str">
        <f>IFERROR(VLOOKUP(AB173,DAY!$A$2:$E$3000,5,0),0)</f>
        <v/>
      </c>
      <c r="AC97" s="90" t="str">
        <f>IFERROR(VLOOKUP(AC173,DAY!$A$2:$E$3000,5,0),0)</f>
        <v/>
      </c>
      <c r="AD97" s="90" t="str">
        <f>IFERROR(VLOOKUP(AD173,DAY!$A$2:$E$3000,5,0),0)</f>
        <v/>
      </c>
      <c r="AE97" s="338"/>
      <c r="AF97" s="340"/>
      <c r="AG97" s="212"/>
      <c r="AH97" s="338"/>
      <c r="AI97" s="340"/>
      <c r="AJ97" s="212"/>
      <c r="AM97" s="41"/>
      <c r="AN97" s="41"/>
      <c r="AQ97" s="37">
        <f>IFERROR(VLOOKUP(AQ174,DAY!$A$2:$E$744,4,0),0)</f>
        <v>0</v>
      </c>
    </row>
    <row r="98" spans="1:43" ht="27.75" customHeight="1" x14ac:dyDescent="0.4">
      <c r="A98" s="193"/>
      <c r="B98" s="126" t="s">
        <v>4</v>
      </c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37">
        <f>IF(COUNT(C98:AD98)=0,+(COUNTIF(C98:AD98,"作業"))+(COUNTIF(C98:AD98,"休日")),"")</f>
        <v>0</v>
      </c>
      <c r="AF98" s="138">
        <f>IF(+COUNT(C98:AD98)=0,(COUNTIF(C98:AD98,"休日")),"")</f>
        <v>0</v>
      </c>
      <c r="AG98" s="333">
        <f>IFERROR(IF(COUNTA(C98:AD98)=0,0,IF(COUNTA(C98:AD98)&lt;28,$F$150,IF(AM99&gt;0.284,$F$148,$F$149))),0)</f>
        <v>0</v>
      </c>
      <c r="AH98" s="137">
        <f>IF(COUNT(C99:AD99)=0,+(COUNTIF(C99:AD99,"作業"))+(COUNTIF(C99:AD99,"休日")),"")</f>
        <v>0</v>
      </c>
      <c r="AI98" s="138">
        <f>IF(COUNT(C99:AD99)=0,(COUNTIF(C99:AD99,"休日")),"")</f>
        <v>0</v>
      </c>
      <c r="AJ98" s="333">
        <f>IFERROR(IF(COUNTA(C99:AD99)=0,0,IF(COUNTA(C99:AD99)&lt;28,$F$150,IF(AN99&gt;0.284,$F$146,$F$147))),0)</f>
        <v>0</v>
      </c>
      <c r="AL98" s="40"/>
      <c r="AM98" s="33"/>
      <c r="AN98" s="33"/>
      <c r="AQ98" s="39">
        <f>IFERROR(VLOOKUP(AQ174,DAY!$A$2:$E$744,5,0),0)</f>
        <v>0</v>
      </c>
    </row>
    <row r="99" spans="1:43" ht="27.75" customHeight="1" thickBot="1" x14ac:dyDescent="0.45">
      <c r="A99" s="222"/>
      <c r="B99" s="127" t="s">
        <v>5</v>
      </c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335">
        <f>IFERROR(AM99,0)</f>
        <v>0</v>
      </c>
      <c r="AF99" s="336"/>
      <c r="AG99" s="334"/>
      <c r="AH99" s="335">
        <f>IFERROR(AN99,0)</f>
        <v>0</v>
      </c>
      <c r="AI99" s="336"/>
      <c r="AJ99" s="334"/>
      <c r="AM99" s="46" t="e">
        <f>ROUNDDOWN(AF98/AE98,3)</f>
        <v>#DIV/0!</v>
      </c>
      <c r="AN99" s="47" t="e">
        <f>ROUNDDOWN(AI98/AH98,3)</f>
        <v>#DIV/0!</v>
      </c>
      <c r="AQ99" s="43">
        <f>IFERROR(VLOOKUP(AQ174,DAY!$A$2:$E$744,6,0),0)</f>
        <v>0</v>
      </c>
    </row>
    <row r="100" spans="1:43" ht="27.75" customHeight="1" thickBot="1" x14ac:dyDescent="0.45">
      <c r="A100" s="196" t="s">
        <v>76</v>
      </c>
      <c r="B100" s="32" t="s">
        <v>0</v>
      </c>
      <c r="C100" s="86">
        <f>IFERROR(VLOOKUP(C174,DAY!$A$2:$E$3000,2,0),0)</f>
        <v>4</v>
      </c>
      <c r="D100" s="86">
        <f>IFERROR(VLOOKUP(D174,DAY!$A$2:$E$744,2,0),0)</f>
        <v>4</v>
      </c>
      <c r="E100" s="86">
        <f>IFERROR(VLOOKUP(E174,DAY!$A$2:$E$744,2,0),0)</f>
        <v>4</v>
      </c>
      <c r="F100" s="86">
        <f>IFERROR(VLOOKUP(F174,DAY!$A$2:$E$744,2,0),0)</f>
        <v>5</v>
      </c>
      <c r="G100" s="86">
        <f>IFERROR(VLOOKUP(G174,DAY!$A$2:$E$744,2,0),0)</f>
        <v>5</v>
      </c>
      <c r="H100" s="86">
        <f>IFERROR(VLOOKUP(H174,DAY!$A$2:$E$744,2,0),0)</f>
        <v>5</v>
      </c>
      <c r="I100" s="86">
        <f>IFERROR(VLOOKUP(I174,DAY!$A$2:$E$744,2,0),0)</f>
        <v>5</v>
      </c>
      <c r="J100" s="86">
        <f>IFERROR(VLOOKUP(J174,DAY!$A$2:$E$744,2,0),0)</f>
        <v>5</v>
      </c>
      <c r="K100" s="86">
        <f>IFERROR(VLOOKUP(K174,DAY!$A$2:$E$744,2,0),0)</f>
        <v>5</v>
      </c>
      <c r="L100" s="86">
        <f>IFERROR(VLOOKUP(L174,DAY!$A$2:$E$744,2,0),0)</f>
        <v>5</v>
      </c>
      <c r="M100" s="86">
        <f>IFERROR(VLOOKUP(M174,DAY!$A$2:$E$744,2,0),0)</f>
        <v>5</v>
      </c>
      <c r="N100" s="86">
        <f>IFERROR(VLOOKUP(N174,DAY!$A$2:$E$744,2,0),0)</f>
        <v>5</v>
      </c>
      <c r="O100" s="86">
        <f>IFERROR(VLOOKUP(O174,DAY!$A$2:$E$744,2,0),0)</f>
        <v>5</v>
      </c>
      <c r="P100" s="86">
        <f>IFERROR(VLOOKUP(P174,DAY!$A$2:$E$744,2,0),0)</f>
        <v>5</v>
      </c>
      <c r="Q100" s="86">
        <f>IFERROR(VLOOKUP(Q174,DAY!$A$2:$E$744,2,0),0)</f>
        <v>5</v>
      </c>
      <c r="R100" s="86">
        <f>IFERROR(VLOOKUP(R174,DAY!$A$2:$E$744,2,0),0)</f>
        <v>5</v>
      </c>
      <c r="S100" s="86">
        <f>IFERROR(VLOOKUP(S174,DAY!$A$2:$E$744,2,0),0)</f>
        <v>5</v>
      </c>
      <c r="T100" s="86">
        <f>IFERROR(VLOOKUP(T174,DAY!$A$2:$E$744,2,0),0)</f>
        <v>5</v>
      </c>
      <c r="U100" s="86">
        <f>IFERROR(VLOOKUP(U174,DAY!$A$2:$E$744,2,0),0)</f>
        <v>5</v>
      </c>
      <c r="V100" s="86">
        <f>IFERROR(VLOOKUP(V174,DAY!$A$2:$E$744,2,0),0)</f>
        <v>5</v>
      </c>
      <c r="W100" s="86">
        <f>IFERROR(VLOOKUP(W174,DAY!$A$2:$E$744,2,0),0)</f>
        <v>5</v>
      </c>
      <c r="X100" s="86">
        <f>IFERROR(VLOOKUP(X174,DAY!$A$2:$E$744,2,0),0)</f>
        <v>5</v>
      </c>
      <c r="Y100" s="86">
        <f>IFERROR(VLOOKUP(Y174,DAY!$A$2:$E$744,2,0),0)</f>
        <v>5</v>
      </c>
      <c r="Z100" s="86">
        <f>IFERROR(VLOOKUP(Z174,DAY!$A$2:$E$744,2,0),0)</f>
        <v>5</v>
      </c>
      <c r="AA100" s="86">
        <f>IFERROR(VLOOKUP(AA174,DAY!$A$2:$E$744,2,0),0)</f>
        <v>5</v>
      </c>
      <c r="AB100" s="86">
        <f>IFERROR(VLOOKUP(AB174,DAY!$A$2:$E$744,2,0),0)</f>
        <v>5</v>
      </c>
      <c r="AC100" s="86">
        <f>IFERROR(VLOOKUP(AC174,DAY!$A$2:$E$744,2,0),0)</f>
        <v>5</v>
      </c>
      <c r="AD100" s="86">
        <f>IFERROR(VLOOKUP(AD174,DAY!$A$2:$E$744,2,0),0)</f>
        <v>5</v>
      </c>
      <c r="AE100" s="337" t="s">
        <v>11</v>
      </c>
      <c r="AF100" s="339" t="s">
        <v>12</v>
      </c>
      <c r="AG100" s="211" t="s">
        <v>84</v>
      </c>
      <c r="AH100" s="341" t="s">
        <v>11</v>
      </c>
      <c r="AI100" s="342" t="s">
        <v>13</v>
      </c>
      <c r="AJ100" s="211" t="s">
        <v>84</v>
      </c>
      <c r="AK100" s="40"/>
      <c r="AM100" s="33"/>
      <c r="AN100" s="33"/>
      <c r="AQ100" s="45">
        <f>IFERROR(VLOOKUP(AQ174,DAY!$A$2:$E$744,7,0),0)</f>
        <v>0</v>
      </c>
    </row>
    <row r="101" spans="1:43" ht="27.75" customHeight="1" x14ac:dyDescent="0.4">
      <c r="A101" s="193"/>
      <c r="B101" s="35" t="s">
        <v>1</v>
      </c>
      <c r="C101" s="87">
        <f>IFERROR(VLOOKUP(C174,DAY!$A$2:$E$3000,3,0),0)</f>
        <v>28</v>
      </c>
      <c r="D101" s="87">
        <f>IFERROR(VLOOKUP(D174,DAY!$A$2:$E$744,3,0),0)</f>
        <v>29</v>
      </c>
      <c r="E101" s="87">
        <f>IFERROR(VLOOKUP(E174,DAY!$A$2:$E$744,3,0),0)</f>
        <v>30</v>
      </c>
      <c r="F101" s="87">
        <f>IFERROR(VLOOKUP(F174,DAY!$A$2:$E$744,3,0),0)</f>
        <v>1</v>
      </c>
      <c r="G101" s="87">
        <f>IFERROR(VLOOKUP(G174,DAY!$A$2:$E$744,3,0),0)</f>
        <v>2</v>
      </c>
      <c r="H101" s="87">
        <f>IFERROR(VLOOKUP(H174,DAY!$A$2:$E$744,3,0),0)</f>
        <v>3</v>
      </c>
      <c r="I101" s="87">
        <f>IFERROR(VLOOKUP(I174,DAY!$A$2:$E$744,3,0),0)</f>
        <v>4</v>
      </c>
      <c r="J101" s="87">
        <f>IFERROR(VLOOKUP(J174,DAY!$A$2:$E$744,3,0),0)</f>
        <v>5</v>
      </c>
      <c r="K101" s="87">
        <f>IFERROR(VLOOKUP(K174,DAY!$A$2:$E$744,3,0),0)</f>
        <v>6</v>
      </c>
      <c r="L101" s="87">
        <f>IFERROR(VLOOKUP(L174,DAY!$A$2:$E$744,3,0),0)</f>
        <v>7</v>
      </c>
      <c r="M101" s="87">
        <f>IFERROR(VLOOKUP(M174,DAY!$A$2:$E$744,3,0),0)</f>
        <v>8</v>
      </c>
      <c r="N101" s="87">
        <f>IFERROR(VLOOKUP(N174,DAY!$A$2:$E$744,3,0),0)</f>
        <v>9</v>
      </c>
      <c r="O101" s="87">
        <f>IFERROR(VLOOKUP(O174,DAY!$A$2:$E$744,3,0),0)</f>
        <v>10</v>
      </c>
      <c r="P101" s="87">
        <f>IFERROR(VLOOKUP(P174,DAY!$A$2:$E$744,3,0),0)</f>
        <v>11</v>
      </c>
      <c r="Q101" s="87">
        <f>IFERROR(VLOOKUP(Q174,DAY!$A$2:$E$744,3,0),0)</f>
        <v>12</v>
      </c>
      <c r="R101" s="87">
        <f>IFERROR(VLOOKUP(R174,DAY!$A$2:$E$744,3,0),0)</f>
        <v>13</v>
      </c>
      <c r="S101" s="87">
        <f>IFERROR(VLOOKUP(S174,DAY!$A$2:$E$744,3,0),0)</f>
        <v>14</v>
      </c>
      <c r="T101" s="87">
        <f>IFERROR(VLOOKUP(T174,DAY!$A$2:$E$744,3,0),0)</f>
        <v>15</v>
      </c>
      <c r="U101" s="87">
        <f>IFERROR(VLOOKUP(U174,DAY!$A$2:$E$744,3,0),0)</f>
        <v>16</v>
      </c>
      <c r="V101" s="87">
        <f>IFERROR(VLOOKUP(V174,DAY!$A$2:$E$744,3,0),0)</f>
        <v>17</v>
      </c>
      <c r="W101" s="87">
        <f>IFERROR(VLOOKUP(W174,DAY!$A$2:$E$744,3,0),0)</f>
        <v>18</v>
      </c>
      <c r="X101" s="87">
        <f>IFERROR(VLOOKUP(X174,DAY!$A$2:$E$744,3,0),0)</f>
        <v>19</v>
      </c>
      <c r="Y101" s="87">
        <f>IFERROR(VLOOKUP(Y174,DAY!$A$2:$E$744,3,0),0)</f>
        <v>20</v>
      </c>
      <c r="Z101" s="87">
        <f>IFERROR(VLOOKUP(Z174,DAY!$A$2:$E$744,3,0),0)</f>
        <v>21</v>
      </c>
      <c r="AA101" s="87">
        <f>IFERROR(VLOOKUP(AA174,DAY!$A$2:$E$744,3,0),0)</f>
        <v>22</v>
      </c>
      <c r="AB101" s="87">
        <f>IFERROR(VLOOKUP(AB174,DAY!$A$2:$E$744,3,0),0)</f>
        <v>23</v>
      </c>
      <c r="AC101" s="87">
        <f>IFERROR(VLOOKUP(AC174,DAY!$A$2:$E$744,3,0),0)</f>
        <v>24</v>
      </c>
      <c r="AD101" s="88">
        <f>IFERROR(VLOOKUP(AD174,DAY!$A$2:$E$744,3,0),0)</f>
        <v>25</v>
      </c>
      <c r="AE101" s="338"/>
      <c r="AF101" s="340"/>
      <c r="AG101" s="211"/>
      <c r="AH101" s="338"/>
      <c r="AI101" s="340"/>
      <c r="AJ101" s="211"/>
      <c r="AM101" s="33"/>
      <c r="AN101" s="33"/>
      <c r="AQ101" s="124">
        <f>IFERROR(VLOOKUP(AQ180,DAY!$A$2:$E$744,2,0),0)</f>
        <v>0</v>
      </c>
    </row>
    <row r="102" spans="1:43" ht="27.75" customHeight="1" x14ac:dyDescent="0.4">
      <c r="A102" s="193"/>
      <c r="B102" s="38" t="s">
        <v>2</v>
      </c>
      <c r="C102" s="89" t="str">
        <f>IFERROR(VLOOKUP(C174,DAY!$A$2:$E$3000,4,0),0)</f>
        <v>月</v>
      </c>
      <c r="D102" s="89" t="str">
        <f>IFERROR(VLOOKUP(D174,DAY!$A$2:$E$3000,4,0),0)</f>
        <v>火</v>
      </c>
      <c r="E102" s="89" t="str">
        <f>IFERROR(VLOOKUP(E174,DAY!$A$2:$E$3000,4,0),0)</f>
        <v>水</v>
      </c>
      <c r="F102" s="89" t="str">
        <f>IFERROR(VLOOKUP(F174,DAY!$A$2:$E$3000,4,0),0)</f>
        <v>木</v>
      </c>
      <c r="G102" s="89" t="str">
        <f>IFERROR(VLOOKUP(G174,DAY!$A$2:$E$3000,4,0),0)</f>
        <v>金</v>
      </c>
      <c r="H102" s="89" t="str">
        <f>IFERROR(VLOOKUP(H174,DAY!$A$2:$E$3000,4,0),0)</f>
        <v>土</v>
      </c>
      <c r="I102" s="89" t="str">
        <f>IFERROR(VLOOKUP(I174,DAY!$A$2:$E$3000,4,0),0)</f>
        <v>日</v>
      </c>
      <c r="J102" s="89" t="str">
        <f>IFERROR(VLOOKUP(J174,DAY!$A$2:$E$3000,4,0),0)</f>
        <v>月</v>
      </c>
      <c r="K102" s="89" t="str">
        <f>IFERROR(VLOOKUP(K174,DAY!$A$2:$E$3000,4,0),0)</f>
        <v>火</v>
      </c>
      <c r="L102" s="89" t="str">
        <f>IFERROR(VLOOKUP(L174,DAY!$A$2:$E$3000,4,0),0)</f>
        <v>水</v>
      </c>
      <c r="M102" s="89" t="str">
        <f>IFERROR(VLOOKUP(M174,DAY!$A$2:$E$3000,4,0),0)</f>
        <v>木</v>
      </c>
      <c r="N102" s="89" t="str">
        <f>IFERROR(VLOOKUP(N174,DAY!$A$2:$E$3000,4,0),0)</f>
        <v>金</v>
      </c>
      <c r="O102" s="89" t="str">
        <f>IFERROR(VLOOKUP(O174,DAY!$A$2:$E$3000,4,0),0)</f>
        <v>土</v>
      </c>
      <c r="P102" s="89" t="str">
        <f>IFERROR(VLOOKUP(P174,DAY!$A$2:$E$3000,4,0),0)</f>
        <v>日</v>
      </c>
      <c r="Q102" s="89" t="str">
        <f>IFERROR(VLOOKUP(Q174,DAY!$A$2:$E$3000,4,0),0)</f>
        <v>月</v>
      </c>
      <c r="R102" s="89" t="str">
        <f>IFERROR(VLOOKUP(R174,DAY!$A$2:$E$3000,4,0),0)</f>
        <v>火</v>
      </c>
      <c r="S102" s="89" t="str">
        <f>IFERROR(VLOOKUP(S174,DAY!$A$2:$E$3000,4,0),0)</f>
        <v>水</v>
      </c>
      <c r="T102" s="89" t="str">
        <f>IFERROR(VLOOKUP(T174,DAY!$A$2:$E$3000,4,0),0)</f>
        <v>木</v>
      </c>
      <c r="U102" s="89" t="str">
        <f>IFERROR(VLOOKUP(U174,DAY!$A$2:$E$3000,4,0),0)</f>
        <v>金</v>
      </c>
      <c r="V102" s="89" t="str">
        <f>IFERROR(VLOOKUP(V174,DAY!$A$2:$E$3000,4,0),0)</f>
        <v>土</v>
      </c>
      <c r="W102" s="89" t="str">
        <f>IFERROR(VLOOKUP(W174,DAY!$A$2:$E$3000,4,0),0)</f>
        <v>日</v>
      </c>
      <c r="X102" s="89" t="str">
        <f>IFERROR(VLOOKUP(X174,DAY!$A$2:$E$3000,4,0),0)</f>
        <v>月</v>
      </c>
      <c r="Y102" s="89" t="str">
        <f>IFERROR(VLOOKUP(Y174,DAY!$A$2:$E$3000,4,0),0)</f>
        <v>火</v>
      </c>
      <c r="Z102" s="89" t="str">
        <f>IFERROR(VLOOKUP(Z174,DAY!$A$2:$E$3000,4,0),0)</f>
        <v>水</v>
      </c>
      <c r="AA102" s="89" t="str">
        <f>IFERROR(VLOOKUP(AA174,DAY!$A$2:$E$3000,4,0),0)</f>
        <v>木</v>
      </c>
      <c r="AB102" s="89" t="str">
        <f>IFERROR(VLOOKUP(AB174,DAY!$A$2:$E$3000,4,0),0)</f>
        <v>金</v>
      </c>
      <c r="AC102" s="89" t="str">
        <f>IFERROR(VLOOKUP(AC174,DAY!$A$2:$E$3000,4,0),0)</f>
        <v>土</v>
      </c>
      <c r="AD102" s="89" t="str">
        <f>IFERROR(VLOOKUP(AD174,DAY!$A$2:$E$3000,4,0),0)</f>
        <v>日</v>
      </c>
      <c r="AE102" s="338"/>
      <c r="AF102" s="340"/>
      <c r="AG102" s="211"/>
      <c r="AH102" s="338"/>
      <c r="AI102" s="340"/>
      <c r="AJ102" s="211"/>
      <c r="AM102" s="33"/>
      <c r="AN102" s="33"/>
      <c r="AQ102" s="37">
        <f>IFERROR(VLOOKUP(AQ180,DAY!$A$2:$E$744,3,0),0)</f>
        <v>0</v>
      </c>
    </row>
    <row r="103" spans="1:43" ht="89.25" customHeight="1" x14ac:dyDescent="0.4">
      <c r="A103" s="193"/>
      <c r="B103" s="39" t="s">
        <v>3</v>
      </c>
      <c r="C103" s="90" t="str">
        <f>IFERROR(VLOOKUP(C174,DAY!$A$2:$E$3000,5,0),0)</f>
        <v/>
      </c>
      <c r="D103" s="90" t="str">
        <f>IFERROR(VLOOKUP(D174,DAY!$A$2:$E$3000,5,0),0)</f>
        <v>昭和の日</v>
      </c>
      <c r="E103" s="90" t="str">
        <f>IFERROR(VLOOKUP(E174,DAY!$A$2:$E$3000,5,0),0)</f>
        <v/>
      </c>
      <c r="F103" s="90" t="str">
        <f>IFERROR(VLOOKUP(F174,DAY!$A$2:$E$3000,5,0),0)</f>
        <v/>
      </c>
      <c r="G103" s="90" t="str">
        <f>IFERROR(VLOOKUP(G174,DAY!$A$2:$E$3000,5,0),0)</f>
        <v/>
      </c>
      <c r="H103" s="90" t="str">
        <f>IFERROR(VLOOKUP(H174,DAY!$A$2:$E$3000,5,0),0)</f>
        <v>憲法記念日</v>
      </c>
      <c r="I103" s="90" t="str">
        <f>IFERROR(VLOOKUP(I174,DAY!$A$2:$E$3000,5,0),0)</f>
        <v>みどりの日</v>
      </c>
      <c r="J103" s="90" t="str">
        <f>IFERROR(VLOOKUP(J174,DAY!$A$2:$E$3000,5,0),0)</f>
        <v>こどもの日</v>
      </c>
      <c r="K103" s="90" t="str">
        <f>IFERROR(VLOOKUP(K174,DAY!$A$2:$E$3000,5,0),0)</f>
        <v>振替休日</v>
      </c>
      <c r="L103" s="90" t="str">
        <f>IFERROR(VLOOKUP(L174,DAY!$A$2:$E$3000,5,0),0)</f>
        <v/>
      </c>
      <c r="M103" s="90" t="str">
        <f>IFERROR(VLOOKUP(M174,DAY!$A$2:$E$3000,5,0),0)</f>
        <v/>
      </c>
      <c r="N103" s="90" t="str">
        <f>IFERROR(VLOOKUP(N174,DAY!$A$2:$E$3000,5,0),0)</f>
        <v/>
      </c>
      <c r="O103" s="90" t="str">
        <f>IFERROR(VLOOKUP(O174,DAY!$A$2:$E$3000,5,0),0)</f>
        <v/>
      </c>
      <c r="P103" s="90" t="str">
        <f>IFERROR(VLOOKUP(P174,DAY!$A$2:$E$3000,5,0),0)</f>
        <v/>
      </c>
      <c r="Q103" s="90" t="str">
        <f>IFERROR(VLOOKUP(Q174,DAY!$A$2:$E$3000,5,0),0)</f>
        <v/>
      </c>
      <c r="R103" s="90" t="str">
        <f>IFERROR(VLOOKUP(R174,DAY!$A$2:$E$3000,5,0),0)</f>
        <v/>
      </c>
      <c r="S103" s="90" t="str">
        <f>IFERROR(VLOOKUP(S174,DAY!$A$2:$E$3000,5,0),0)</f>
        <v/>
      </c>
      <c r="T103" s="90" t="str">
        <f>IFERROR(VLOOKUP(T174,DAY!$A$2:$E$3000,5,0),0)</f>
        <v/>
      </c>
      <c r="U103" s="90" t="str">
        <f>IFERROR(VLOOKUP(U174,DAY!$A$2:$E$3000,5,0),0)</f>
        <v/>
      </c>
      <c r="V103" s="90" t="str">
        <f>IFERROR(VLOOKUP(V174,DAY!$A$2:$E$3000,5,0),0)</f>
        <v/>
      </c>
      <c r="W103" s="90" t="str">
        <f>IFERROR(VLOOKUP(W174,DAY!$A$2:$E$3000,5,0),0)</f>
        <v/>
      </c>
      <c r="X103" s="90" t="str">
        <f>IFERROR(VLOOKUP(X174,DAY!$A$2:$E$3000,5,0),0)</f>
        <v/>
      </c>
      <c r="Y103" s="90" t="str">
        <f>IFERROR(VLOOKUP(Y174,DAY!$A$2:$E$3000,5,0),0)</f>
        <v/>
      </c>
      <c r="Z103" s="90" t="str">
        <f>IFERROR(VLOOKUP(Z174,DAY!$A$2:$E$3000,5,0),0)</f>
        <v/>
      </c>
      <c r="AA103" s="90" t="str">
        <f>IFERROR(VLOOKUP(AA174,DAY!$A$2:$E$3000,5,0),0)</f>
        <v/>
      </c>
      <c r="AB103" s="90" t="str">
        <f>IFERROR(VLOOKUP(AB174,DAY!$A$2:$E$3000,5,0),0)</f>
        <v/>
      </c>
      <c r="AC103" s="90" t="str">
        <f>IFERROR(VLOOKUP(AC174,DAY!$A$2:$E$3000,5,0),0)</f>
        <v/>
      </c>
      <c r="AD103" s="90" t="str">
        <f>IFERROR(VLOOKUP(AD174,DAY!$A$2:$E$3000,5,0),0)</f>
        <v/>
      </c>
      <c r="AE103" s="338"/>
      <c r="AF103" s="340"/>
      <c r="AG103" s="212"/>
      <c r="AH103" s="338"/>
      <c r="AI103" s="340"/>
      <c r="AJ103" s="212"/>
      <c r="AM103" s="41"/>
      <c r="AN103" s="41"/>
      <c r="AQ103" s="37">
        <f>IFERROR(VLOOKUP(AQ180,DAY!$A$2:$E$744,4,0),0)</f>
        <v>0</v>
      </c>
    </row>
    <row r="104" spans="1:43" ht="27.75" customHeight="1" x14ac:dyDescent="0.4">
      <c r="A104" s="193"/>
      <c r="B104" s="126" t="s">
        <v>4</v>
      </c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37">
        <f>IF(COUNT(C104:AD104)=0,+(COUNTIF(C104:AD104,"作業"))+(COUNTIF(C104:AD104,"休日")),"")</f>
        <v>0</v>
      </c>
      <c r="AF104" s="138">
        <f>IF(+COUNT(C104:AD104)=0,(COUNTIF(C104:AD104,"休日")),"")</f>
        <v>0</v>
      </c>
      <c r="AG104" s="333">
        <f>IFERROR(IF(COUNTA(C104:AD104)=0,0,IF(COUNTA(C104:AD104)&lt;28,$F$150,IF(AM105&gt;0.284,$F$148,$F$149))),0)</f>
        <v>0</v>
      </c>
      <c r="AH104" s="137">
        <f>IF(COUNT(C105:AD105)=0,+(COUNTIF(C105:AD105,"作業"))+(COUNTIF(C105:AD105,"休日")),"")</f>
        <v>0</v>
      </c>
      <c r="AI104" s="138">
        <f>IF(COUNT(C105:AD105)=0,(COUNTIF(C105:AD105,"休日")),"")</f>
        <v>0</v>
      </c>
      <c r="AJ104" s="333">
        <f>IFERROR(IF(COUNTA(C105:AD105)=0,0,IF(COUNTA(C105:AD105)&lt;28,$F$150,IF(AN105&gt;0.284,$F$146,$F$147))),0)</f>
        <v>0</v>
      </c>
      <c r="AL104" s="40"/>
      <c r="AM104" s="33"/>
      <c r="AN104" s="33"/>
      <c r="AQ104" s="39">
        <f>IFERROR(VLOOKUP(AQ180,DAY!$A$2:$E$744,5,0),0)</f>
        <v>0</v>
      </c>
    </row>
    <row r="105" spans="1:43" ht="27.75" customHeight="1" thickBot="1" x14ac:dyDescent="0.45">
      <c r="A105" s="222"/>
      <c r="B105" s="127" t="s">
        <v>5</v>
      </c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335">
        <f>IFERROR(AM105,0)</f>
        <v>0</v>
      </c>
      <c r="AF105" s="336"/>
      <c r="AG105" s="334"/>
      <c r="AH105" s="335">
        <f>IFERROR(AN105,0)</f>
        <v>0</v>
      </c>
      <c r="AI105" s="336"/>
      <c r="AJ105" s="334"/>
      <c r="AM105" s="46" t="e">
        <f>ROUNDDOWN(AF104/AE104,3)</f>
        <v>#DIV/0!</v>
      </c>
      <c r="AN105" s="47" t="e">
        <f>ROUNDDOWN(AI104/AH104,3)</f>
        <v>#DIV/0!</v>
      </c>
      <c r="AQ105" s="43">
        <f>IFERROR(VLOOKUP(AQ180,DAY!$A$2:$E$744,6,0),0)</f>
        <v>0</v>
      </c>
    </row>
    <row r="106" spans="1:43" ht="27.75" customHeight="1" thickBot="1" x14ac:dyDescent="0.45">
      <c r="A106" s="196" t="s">
        <v>77</v>
      </c>
      <c r="B106" s="32" t="s">
        <v>0</v>
      </c>
      <c r="C106" s="86">
        <f>IFERROR(VLOOKUP(C175,DAY!$A$2:$E$3000,2,0),0)</f>
        <v>5</v>
      </c>
      <c r="D106" s="86">
        <f>IFERROR(VLOOKUP(D175,DAY!$A$2:$E$3000,2,0),0)</f>
        <v>5</v>
      </c>
      <c r="E106" s="86">
        <f>IFERROR(VLOOKUP(E175,DAY!$A$2:$E$3000,2,0),0)</f>
        <v>5</v>
      </c>
      <c r="F106" s="86">
        <f>IFERROR(VLOOKUP(F175,DAY!$A$2:$E$3000,2,0),0)</f>
        <v>5</v>
      </c>
      <c r="G106" s="86">
        <f>IFERROR(VLOOKUP(G175,DAY!$A$2:$E$3000,2,0),0)</f>
        <v>5</v>
      </c>
      <c r="H106" s="86">
        <f>IFERROR(VLOOKUP(H175,DAY!$A$2:$E$3000,2,0),0)</f>
        <v>5</v>
      </c>
      <c r="I106" s="86">
        <f>IFERROR(VLOOKUP(I175,DAY!$A$2:$E$3000,2,0),0)</f>
        <v>6</v>
      </c>
      <c r="J106" s="86">
        <f>IFERROR(VLOOKUP(J175,DAY!$A$2:$E$3000,2,0),0)</f>
        <v>6</v>
      </c>
      <c r="K106" s="86">
        <f>IFERROR(VLOOKUP(K175,DAY!$A$2:$E$3000,2,0),0)</f>
        <v>6</v>
      </c>
      <c r="L106" s="86">
        <f>IFERROR(VLOOKUP(L175,DAY!$A$2:$E$3000,2,0),0)</f>
        <v>6</v>
      </c>
      <c r="M106" s="86">
        <f>IFERROR(VLOOKUP(M175,DAY!$A$2:$E$3000,2,0),0)</f>
        <v>6</v>
      </c>
      <c r="N106" s="86">
        <f>IFERROR(VLOOKUP(N175,DAY!$A$2:$E$3000,2,0),0)</f>
        <v>6</v>
      </c>
      <c r="O106" s="86">
        <f>IFERROR(VLOOKUP(O175,DAY!$A$2:$E$3000,2,0),0)</f>
        <v>6</v>
      </c>
      <c r="P106" s="86">
        <f>IFERROR(VLOOKUP(P175,DAY!$A$2:$E$3000,2,0),0)</f>
        <v>6</v>
      </c>
      <c r="Q106" s="86">
        <f>IFERROR(VLOOKUP(Q175,DAY!$A$2:$E$3000,2,0),0)</f>
        <v>6</v>
      </c>
      <c r="R106" s="86">
        <f>IFERROR(VLOOKUP(R175,DAY!$A$2:$E$3000,2,0),0)</f>
        <v>6</v>
      </c>
      <c r="S106" s="86">
        <f>IFERROR(VLOOKUP(S175,DAY!$A$2:$E$3000,2,0),0)</f>
        <v>6</v>
      </c>
      <c r="T106" s="86">
        <f>IFERROR(VLOOKUP(T175,DAY!$A$2:$E$3000,2,0),0)</f>
        <v>6</v>
      </c>
      <c r="U106" s="86">
        <f>IFERROR(VLOOKUP(U175,DAY!$A$2:$E$3000,2,0),0)</f>
        <v>6</v>
      </c>
      <c r="V106" s="86">
        <f>IFERROR(VLOOKUP(V175,DAY!$A$2:$E$3000,2,0),0)</f>
        <v>6</v>
      </c>
      <c r="W106" s="86">
        <f>IFERROR(VLOOKUP(W175,DAY!$A$2:$E$3000,2,0),0)</f>
        <v>6</v>
      </c>
      <c r="X106" s="86">
        <f>IFERROR(VLOOKUP(X175,DAY!$A$2:$E$3000,2,0),0)</f>
        <v>6</v>
      </c>
      <c r="Y106" s="86">
        <f>IFERROR(VLOOKUP(Y175,DAY!$A$2:$E$3000,2,0),0)</f>
        <v>6</v>
      </c>
      <c r="Z106" s="86">
        <f>IFERROR(VLOOKUP(Z175,DAY!$A$2:$E$3000,2,0),0)</f>
        <v>6</v>
      </c>
      <c r="AA106" s="86">
        <f>IFERROR(VLOOKUP(AA175,DAY!$A$2:$E$3000,2,0),0)</f>
        <v>6</v>
      </c>
      <c r="AB106" s="86">
        <f>IFERROR(VLOOKUP(AB175,DAY!$A$2:$E$3000,2,0),0)</f>
        <v>6</v>
      </c>
      <c r="AC106" s="86">
        <f>IFERROR(VLOOKUP(AC175,DAY!$A$2:$E$3000,2,0),0)</f>
        <v>6</v>
      </c>
      <c r="AD106" s="86">
        <f>IFERROR(VLOOKUP(AD175,DAY!$A$2:$E$3000,2,0),0)</f>
        <v>6</v>
      </c>
      <c r="AE106" s="337" t="s">
        <v>11</v>
      </c>
      <c r="AF106" s="339" t="s">
        <v>12</v>
      </c>
      <c r="AG106" s="211" t="s">
        <v>84</v>
      </c>
      <c r="AH106" s="341" t="s">
        <v>11</v>
      </c>
      <c r="AI106" s="342" t="s">
        <v>13</v>
      </c>
      <c r="AJ106" s="211" t="s">
        <v>84</v>
      </c>
      <c r="AK106" s="40"/>
      <c r="AM106" s="33"/>
      <c r="AN106" s="33"/>
      <c r="AQ106" s="45">
        <f>IFERROR(VLOOKUP(AQ180,DAY!$A$2:$E$744,7,0),0)</f>
        <v>0</v>
      </c>
    </row>
    <row r="107" spans="1:43" ht="27.75" customHeight="1" x14ac:dyDescent="0.4">
      <c r="A107" s="193"/>
      <c r="B107" s="35" t="s">
        <v>1</v>
      </c>
      <c r="C107" s="87">
        <f>IFERROR(VLOOKUP(C175,DAY!$A$2:$E$3000,3,0),0)</f>
        <v>26</v>
      </c>
      <c r="D107" s="87">
        <f>IFERROR(VLOOKUP(D175,DAY!$A$2:$E$3000,3,0),0)</f>
        <v>27</v>
      </c>
      <c r="E107" s="87">
        <f>IFERROR(VLOOKUP(E175,DAY!$A$2:$E$3000,3,0),0)</f>
        <v>28</v>
      </c>
      <c r="F107" s="87">
        <f>IFERROR(VLOOKUP(F175,DAY!$A$2:$E$3000,3,0),0)</f>
        <v>29</v>
      </c>
      <c r="G107" s="87">
        <f>IFERROR(VLOOKUP(G175,DAY!$A$2:$E$3000,3,0),0)</f>
        <v>30</v>
      </c>
      <c r="H107" s="87">
        <f>IFERROR(VLOOKUP(H175,DAY!$A$2:$E$3000,3,0),0)</f>
        <v>31</v>
      </c>
      <c r="I107" s="87">
        <f>IFERROR(VLOOKUP(I175,DAY!$A$2:$E$3000,3,0),0)</f>
        <v>1</v>
      </c>
      <c r="J107" s="87">
        <f>IFERROR(VLOOKUP(J175,DAY!$A$2:$E$3000,3,0),0)</f>
        <v>2</v>
      </c>
      <c r="K107" s="87">
        <f>IFERROR(VLOOKUP(K175,DAY!$A$2:$E$3000,3,0),0)</f>
        <v>3</v>
      </c>
      <c r="L107" s="87">
        <f>IFERROR(VLOOKUP(L175,DAY!$A$2:$E$3000,3,0),0)</f>
        <v>4</v>
      </c>
      <c r="M107" s="87">
        <f>IFERROR(VLOOKUP(M175,DAY!$A$2:$E$3000,3,0),0)</f>
        <v>5</v>
      </c>
      <c r="N107" s="87">
        <f>IFERROR(VLOOKUP(N175,DAY!$A$2:$E$3000,3,0),0)</f>
        <v>6</v>
      </c>
      <c r="O107" s="87">
        <f>IFERROR(VLOOKUP(O175,DAY!$A$2:$E$3000,3,0),0)</f>
        <v>7</v>
      </c>
      <c r="P107" s="87">
        <f>IFERROR(VLOOKUP(P175,DAY!$A$2:$E$3000,3,0),0)</f>
        <v>8</v>
      </c>
      <c r="Q107" s="87">
        <f>IFERROR(VLOOKUP(Q175,DAY!$A$2:$E$3000,3,0),0)</f>
        <v>9</v>
      </c>
      <c r="R107" s="87">
        <f>IFERROR(VLOOKUP(R175,DAY!$A$2:$E$3000,3,0),0)</f>
        <v>10</v>
      </c>
      <c r="S107" s="87">
        <f>IFERROR(VLOOKUP(S175,DAY!$A$2:$E$3000,3,0),0)</f>
        <v>11</v>
      </c>
      <c r="T107" s="87">
        <f>IFERROR(VLOOKUP(T175,DAY!$A$2:$E$3000,3,0),0)</f>
        <v>12</v>
      </c>
      <c r="U107" s="87">
        <f>IFERROR(VLOOKUP(U175,DAY!$A$2:$E$3000,3,0),0)</f>
        <v>13</v>
      </c>
      <c r="V107" s="87">
        <f>IFERROR(VLOOKUP(V175,DAY!$A$2:$E$3000,3,0),0)</f>
        <v>14</v>
      </c>
      <c r="W107" s="87">
        <f>IFERROR(VLOOKUP(W175,DAY!$A$2:$E$3000,3,0),0)</f>
        <v>15</v>
      </c>
      <c r="X107" s="87">
        <f>IFERROR(VLOOKUP(X175,DAY!$A$2:$E$3000,3,0),0)</f>
        <v>16</v>
      </c>
      <c r="Y107" s="87">
        <f>IFERROR(VLOOKUP(Y175,DAY!$A$2:$E$3000,3,0),0)</f>
        <v>17</v>
      </c>
      <c r="Z107" s="87">
        <f>IFERROR(VLOOKUP(Z175,DAY!$A$2:$E$3000,3,0),0)</f>
        <v>18</v>
      </c>
      <c r="AA107" s="87">
        <f>IFERROR(VLOOKUP(AA175,DAY!$A$2:$E$3000,3,0),0)</f>
        <v>19</v>
      </c>
      <c r="AB107" s="87">
        <f>IFERROR(VLOOKUP(AB175,DAY!$A$2:$E$3000,3,0),0)</f>
        <v>20</v>
      </c>
      <c r="AC107" s="87">
        <f>IFERROR(VLOOKUP(AC175,DAY!$A$2:$E$3000,3,0),0)</f>
        <v>21</v>
      </c>
      <c r="AD107" s="88">
        <f>IFERROR(VLOOKUP(AD175,DAY!$A$2:$E$3000,3,0),0)</f>
        <v>22</v>
      </c>
      <c r="AE107" s="338"/>
      <c r="AF107" s="340"/>
      <c r="AG107" s="211"/>
      <c r="AH107" s="338"/>
      <c r="AI107" s="340"/>
      <c r="AJ107" s="211"/>
      <c r="AM107" s="33"/>
      <c r="AN107" s="33"/>
      <c r="AQ107" s="124">
        <f>IFERROR(VLOOKUP(AQ186,DAY!$A$2:$E$744,2,0),0)</f>
        <v>0</v>
      </c>
    </row>
    <row r="108" spans="1:43" ht="27.75" customHeight="1" x14ac:dyDescent="0.4">
      <c r="A108" s="193"/>
      <c r="B108" s="38" t="s">
        <v>2</v>
      </c>
      <c r="C108" s="89" t="str">
        <f>IFERROR(VLOOKUP(C175,DAY!$A$2:$E$3000,4,0),0)</f>
        <v>月</v>
      </c>
      <c r="D108" s="89" t="str">
        <f>IFERROR(VLOOKUP(D175,DAY!$A$2:$E$3000,4,0),0)</f>
        <v>火</v>
      </c>
      <c r="E108" s="89" t="str">
        <f>IFERROR(VLOOKUP(E175,DAY!$A$2:$E$3000,4,0),0)</f>
        <v>水</v>
      </c>
      <c r="F108" s="89" t="str">
        <f>IFERROR(VLOOKUP(F175,DAY!$A$2:$E$3000,4,0),0)</f>
        <v>木</v>
      </c>
      <c r="G108" s="89" t="str">
        <f>IFERROR(VLOOKUP(G175,DAY!$A$2:$E$3000,4,0),0)</f>
        <v>金</v>
      </c>
      <c r="H108" s="89" t="str">
        <f>IFERROR(VLOOKUP(H175,DAY!$A$2:$E$3000,4,0),0)</f>
        <v>土</v>
      </c>
      <c r="I108" s="89" t="str">
        <f>IFERROR(VLOOKUP(I175,DAY!$A$2:$E$3000,4,0),0)</f>
        <v>日</v>
      </c>
      <c r="J108" s="89" t="str">
        <f>IFERROR(VLOOKUP(J175,DAY!$A$2:$E$3000,4,0),0)</f>
        <v>月</v>
      </c>
      <c r="K108" s="89" t="str">
        <f>IFERROR(VLOOKUP(K175,DAY!$A$2:$E$3000,4,0),0)</f>
        <v>火</v>
      </c>
      <c r="L108" s="89" t="str">
        <f>IFERROR(VLOOKUP(L175,DAY!$A$2:$E$3000,4,0),0)</f>
        <v>水</v>
      </c>
      <c r="M108" s="89" t="str">
        <f>IFERROR(VLOOKUP(M175,DAY!$A$2:$E$3000,4,0),0)</f>
        <v>木</v>
      </c>
      <c r="N108" s="89" t="str">
        <f>IFERROR(VLOOKUP(N175,DAY!$A$2:$E$3000,4,0),0)</f>
        <v>金</v>
      </c>
      <c r="O108" s="89" t="str">
        <f>IFERROR(VLOOKUP(O175,DAY!$A$2:$E$3000,4,0),0)</f>
        <v>土</v>
      </c>
      <c r="P108" s="89" t="str">
        <f>IFERROR(VLOOKUP(P175,DAY!$A$2:$E$3000,4,0),0)</f>
        <v>日</v>
      </c>
      <c r="Q108" s="89" t="str">
        <f>IFERROR(VLOOKUP(Q175,DAY!$A$2:$E$3000,4,0),0)</f>
        <v>月</v>
      </c>
      <c r="R108" s="89" t="str">
        <f>IFERROR(VLOOKUP(R175,DAY!$A$2:$E$3000,4,0),0)</f>
        <v>火</v>
      </c>
      <c r="S108" s="89" t="str">
        <f>IFERROR(VLOOKUP(S175,DAY!$A$2:$E$3000,4,0),0)</f>
        <v>水</v>
      </c>
      <c r="T108" s="89" t="str">
        <f>IFERROR(VLOOKUP(T175,DAY!$A$2:$E$3000,4,0),0)</f>
        <v>木</v>
      </c>
      <c r="U108" s="89" t="str">
        <f>IFERROR(VLOOKUP(U175,DAY!$A$2:$E$3000,4,0),0)</f>
        <v>金</v>
      </c>
      <c r="V108" s="89" t="str">
        <f>IFERROR(VLOOKUP(V175,DAY!$A$2:$E$3000,4,0),0)</f>
        <v>土</v>
      </c>
      <c r="W108" s="89" t="str">
        <f>IFERROR(VLOOKUP(W175,DAY!$A$2:$E$3000,4,0),0)</f>
        <v>日</v>
      </c>
      <c r="X108" s="89" t="str">
        <f>IFERROR(VLOOKUP(X175,DAY!$A$2:$E$3000,4,0),0)</f>
        <v>月</v>
      </c>
      <c r="Y108" s="89" t="str">
        <f>IFERROR(VLOOKUP(Y175,DAY!$A$2:$E$3000,4,0),0)</f>
        <v>火</v>
      </c>
      <c r="Z108" s="89" t="str">
        <f>IFERROR(VLOOKUP(Z175,DAY!$A$2:$E$3000,4,0),0)</f>
        <v>水</v>
      </c>
      <c r="AA108" s="89" t="str">
        <f>IFERROR(VLOOKUP(AA175,DAY!$A$2:$E$3000,4,0),0)</f>
        <v>木</v>
      </c>
      <c r="AB108" s="89" t="str">
        <f>IFERROR(VLOOKUP(AB175,DAY!$A$2:$E$3000,4,0),0)</f>
        <v>金</v>
      </c>
      <c r="AC108" s="89" t="str">
        <f>IFERROR(VLOOKUP(AC175,DAY!$A$2:$E$3000,4,0),0)</f>
        <v>土</v>
      </c>
      <c r="AD108" s="89" t="str">
        <f>IFERROR(VLOOKUP(AD175,DAY!$A$2:$E$3000,4,0),0)</f>
        <v>日</v>
      </c>
      <c r="AE108" s="338"/>
      <c r="AF108" s="340"/>
      <c r="AG108" s="211"/>
      <c r="AH108" s="338"/>
      <c r="AI108" s="340"/>
      <c r="AJ108" s="211"/>
      <c r="AM108" s="33"/>
      <c r="AN108" s="33"/>
      <c r="AQ108" s="37">
        <f>IFERROR(VLOOKUP(AQ186,DAY!$A$2:$E$744,3,0),0)</f>
        <v>0</v>
      </c>
    </row>
    <row r="109" spans="1:43" ht="89.25" customHeight="1" x14ac:dyDescent="0.4">
      <c r="A109" s="193"/>
      <c r="B109" s="39" t="s">
        <v>3</v>
      </c>
      <c r="C109" s="90" t="str">
        <f>IFERROR(VLOOKUP(C175,DAY!$A$2:$E$3000,5,0),0)</f>
        <v/>
      </c>
      <c r="D109" s="90" t="str">
        <f>IFERROR(VLOOKUP(D175,DAY!$A$2:$E$3000,5,0),0)</f>
        <v/>
      </c>
      <c r="E109" s="90" t="str">
        <f>IFERROR(VLOOKUP(E175,DAY!$A$2:$E$3000,5,0),0)</f>
        <v/>
      </c>
      <c r="F109" s="90" t="str">
        <f>IFERROR(VLOOKUP(F175,DAY!$A$2:$E$3000,5,0),0)</f>
        <v/>
      </c>
      <c r="G109" s="90" t="str">
        <f>IFERROR(VLOOKUP(G175,DAY!$A$2:$E$3000,5,0),0)</f>
        <v/>
      </c>
      <c r="H109" s="90" t="str">
        <f>IFERROR(VLOOKUP(H175,DAY!$A$2:$E$3000,5,0),0)</f>
        <v/>
      </c>
      <c r="I109" s="90" t="str">
        <f>IFERROR(VLOOKUP(I175,DAY!$A$2:$E$3000,5,0),0)</f>
        <v/>
      </c>
      <c r="J109" s="90" t="str">
        <f>IFERROR(VLOOKUP(J175,DAY!$A$2:$E$3000,5,0),0)</f>
        <v/>
      </c>
      <c r="K109" s="90" t="str">
        <f>IFERROR(VLOOKUP(K175,DAY!$A$2:$E$3000,5,0),0)</f>
        <v/>
      </c>
      <c r="L109" s="90" t="str">
        <f>IFERROR(VLOOKUP(L175,DAY!$A$2:$E$3000,5,0),0)</f>
        <v/>
      </c>
      <c r="M109" s="90" t="str">
        <f>IFERROR(VLOOKUP(M175,DAY!$A$2:$E$3000,5,0),0)</f>
        <v/>
      </c>
      <c r="N109" s="90" t="str">
        <f>IFERROR(VLOOKUP(N175,DAY!$A$2:$E$3000,5,0),0)</f>
        <v/>
      </c>
      <c r="O109" s="90" t="str">
        <f>IFERROR(VLOOKUP(O175,DAY!$A$2:$E$3000,5,0),0)</f>
        <v/>
      </c>
      <c r="P109" s="90" t="str">
        <f>IFERROR(VLOOKUP(P175,DAY!$A$2:$E$3000,5,0),0)</f>
        <v/>
      </c>
      <c r="Q109" s="90" t="str">
        <f>IFERROR(VLOOKUP(Q175,DAY!$A$2:$E$3000,5,0),0)</f>
        <v/>
      </c>
      <c r="R109" s="90" t="str">
        <f>IFERROR(VLOOKUP(R175,DAY!$A$2:$E$3000,5,0),0)</f>
        <v/>
      </c>
      <c r="S109" s="90" t="str">
        <f>IFERROR(VLOOKUP(S175,DAY!$A$2:$E$3000,5,0),0)</f>
        <v/>
      </c>
      <c r="T109" s="90" t="str">
        <f>IFERROR(VLOOKUP(T175,DAY!$A$2:$E$3000,5,0),0)</f>
        <v/>
      </c>
      <c r="U109" s="90" t="str">
        <f>IFERROR(VLOOKUP(U175,DAY!$A$2:$E$3000,5,0),0)</f>
        <v/>
      </c>
      <c r="V109" s="90" t="str">
        <f>IFERROR(VLOOKUP(V175,DAY!$A$2:$E$3000,5,0),0)</f>
        <v/>
      </c>
      <c r="W109" s="90" t="str">
        <f>IFERROR(VLOOKUP(W175,DAY!$A$2:$E$3000,5,0),0)</f>
        <v/>
      </c>
      <c r="X109" s="90" t="str">
        <f>IFERROR(VLOOKUP(X175,DAY!$A$2:$E$3000,5,0),0)</f>
        <v/>
      </c>
      <c r="Y109" s="90" t="str">
        <f>IFERROR(VLOOKUP(Y175,DAY!$A$2:$E$3000,5,0),0)</f>
        <v/>
      </c>
      <c r="Z109" s="90" t="str">
        <f>IFERROR(VLOOKUP(Z175,DAY!$A$2:$E$3000,5,0),0)</f>
        <v/>
      </c>
      <c r="AA109" s="90" t="str">
        <f>IFERROR(VLOOKUP(AA175,DAY!$A$2:$E$3000,5,0),0)</f>
        <v/>
      </c>
      <c r="AB109" s="90" t="str">
        <f>IFERROR(VLOOKUP(AB175,DAY!$A$2:$E$3000,5,0),0)</f>
        <v/>
      </c>
      <c r="AC109" s="90" t="str">
        <f>IFERROR(VLOOKUP(AC175,DAY!$A$2:$E$3000,5,0),0)</f>
        <v/>
      </c>
      <c r="AD109" s="90" t="str">
        <f>IFERROR(VLOOKUP(AD175,DAY!$A$2:$E$3000,5,0),0)</f>
        <v/>
      </c>
      <c r="AE109" s="338"/>
      <c r="AF109" s="340"/>
      <c r="AG109" s="212"/>
      <c r="AH109" s="338"/>
      <c r="AI109" s="340"/>
      <c r="AJ109" s="212"/>
      <c r="AM109" s="41"/>
      <c r="AN109" s="41"/>
      <c r="AQ109" s="37">
        <f>IFERROR(VLOOKUP(AQ186,DAY!$A$2:$E$744,4,0),0)</f>
        <v>0</v>
      </c>
    </row>
    <row r="110" spans="1:43" ht="27.75" customHeight="1" x14ac:dyDescent="0.4">
      <c r="A110" s="193"/>
      <c r="B110" s="126" t="s">
        <v>4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37">
        <f>IF(COUNT(C110:AD110)=0,+(COUNTIF(C110:AD110,"作業"))+(COUNTIF(C110:AD110,"休日")),"")</f>
        <v>0</v>
      </c>
      <c r="AF110" s="138">
        <f>IF(+COUNT(C110:AD110)=0,(COUNTIF(C110:AD110,"休日")),"")</f>
        <v>0</v>
      </c>
      <c r="AG110" s="333">
        <f>IFERROR(IF(COUNTA(C110:AD110)=0,0,IF(COUNTA(C110:AD110)&lt;28,$F$150,IF(AM111&gt;0.284,$F$148,$F$149))),0)</f>
        <v>0</v>
      </c>
      <c r="AH110" s="137">
        <f>IF(COUNT(C111:AD111)=0,+(COUNTIF(C111:AD111,"作業"))+(COUNTIF(C111:AD111,"休日")),"")</f>
        <v>0</v>
      </c>
      <c r="AI110" s="138">
        <f>IF(COUNT(C111:AD111)=0,(COUNTIF(C111:AD111,"休日")),"")</f>
        <v>0</v>
      </c>
      <c r="AJ110" s="333">
        <f>IFERROR(IF(COUNTA(C111:AD111)=0,0,IF(COUNTA(C111:AD111)&lt;28,$F$150,IF(AN111&gt;0.284,$F$146,$F$147))),0)</f>
        <v>0</v>
      </c>
      <c r="AL110" s="40"/>
      <c r="AM110" s="33"/>
      <c r="AN110" s="33"/>
      <c r="AQ110" s="39">
        <f>IFERROR(VLOOKUP(AQ186,DAY!$A$2:$E$744,5,0),0)</f>
        <v>0</v>
      </c>
    </row>
    <row r="111" spans="1:43" ht="27.75" customHeight="1" thickBot="1" x14ac:dyDescent="0.45">
      <c r="A111" s="222"/>
      <c r="B111" s="127" t="s">
        <v>5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335">
        <f>IFERROR(AM111,0)</f>
        <v>0</v>
      </c>
      <c r="AF111" s="336"/>
      <c r="AG111" s="334"/>
      <c r="AH111" s="335">
        <f>IFERROR(AN111,0)</f>
        <v>0</v>
      </c>
      <c r="AI111" s="336"/>
      <c r="AJ111" s="334"/>
      <c r="AM111" s="46" t="e">
        <f>ROUNDDOWN(AF110/AE110,3)</f>
        <v>#DIV/0!</v>
      </c>
      <c r="AN111" s="47" t="e">
        <f>ROUNDDOWN(AI110/AH110,3)</f>
        <v>#DIV/0!</v>
      </c>
      <c r="AQ111" s="43">
        <f>IFERROR(VLOOKUP(AQ186,DAY!$A$2:$E$744,6,0),0)</f>
        <v>0</v>
      </c>
    </row>
    <row r="112" spans="1:43" ht="27.75" customHeight="1" thickBot="1" x14ac:dyDescent="0.45">
      <c r="A112" s="196" t="s">
        <v>78</v>
      </c>
      <c r="B112" s="32" t="s">
        <v>0</v>
      </c>
      <c r="C112" s="86">
        <f>IFERROR(VLOOKUP(C176,DAY!$A$2:$E$3000,2,0),0)</f>
        <v>6</v>
      </c>
      <c r="D112" s="86">
        <f>IFERROR(VLOOKUP(D176,DAY!$A$2:$E$3000,2,0),0)</f>
        <v>6</v>
      </c>
      <c r="E112" s="86">
        <f>IFERROR(VLOOKUP(E176,DAY!$A$2:$E$3000,2,0),0)</f>
        <v>6</v>
      </c>
      <c r="F112" s="86">
        <f>IFERROR(VLOOKUP(F176,DAY!$A$2:$E$3000,2,0),0)</f>
        <v>6</v>
      </c>
      <c r="G112" s="86">
        <f>IFERROR(VLOOKUP(G176,DAY!$A$2:$E$3000,2,0),0)</f>
        <v>6</v>
      </c>
      <c r="H112" s="86">
        <f>IFERROR(VLOOKUP(H176,DAY!$A$2:$E$3000,2,0),0)</f>
        <v>6</v>
      </c>
      <c r="I112" s="86">
        <f>IFERROR(VLOOKUP(I176,DAY!$A$2:$E$3000,2,0),0)</f>
        <v>6</v>
      </c>
      <c r="J112" s="86">
        <f>IFERROR(VLOOKUP(J176,DAY!$A$2:$E$3000,2,0),0)</f>
        <v>6</v>
      </c>
      <c r="K112" s="86">
        <f>IFERROR(VLOOKUP(K176,DAY!$A$2:$E$3000,2,0),0)</f>
        <v>7</v>
      </c>
      <c r="L112" s="86">
        <f>IFERROR(VLOOKUP(L176,DAY!$A$2:$E$3000,2,0),0)</f>
        <v>7</v>
      </c>
      <c r="M112" s="86">
        <f>IFERROR(VLOOKUP(M176,DAY!$A$2:$E$3000,2,0),0)</f>
        <v>7</v>
      </c>
      <c r="N112" s="86">
        <f>IFERROR(VLOOKUP(N176,DAY!$A$2:$E$3000,2,0),0)</f>
        <v>7</v>
      </c>
      <c r="O112" s="86">
        <f>IFERROR(VLOOKUP(O176,DAY!$A$2:$E$3000,2,0),0)</f>
        <v>7</v>
      </c>
      <c r="P112" s="86">
        <f>IFERROR(VLOOKUP(P176,DAY!$A$2:$E$3000,2,0),0)</f>
        <v>7</v>
      </c>
      <c r="Q112" s="86">
        <f>IFERROR(VLOOKUP(Q176,DAY!$A$2:$E$3000,2,0),0)</f>
        <v>7</v>
      </c>
      <c r="R112" s="86">
        <f>IFERROR(VLOOKUP(R176,DAY!$A$2:$E$3000,2,0),0)</f>
        <v>7</v>
      </c>
      <c r="S112" s="86">
        <f>IFERROR(VLOOKUP(S176,DAY!$A$2:$E$3000,2,0),0)</f>
        <v>7</v>
      </c>
      <c r="T112" s="86">
        <f>IFERROR(VLOOKUP(T176,DAY!$A$2:$E$3000,2,0),0)</f>
        <v>7</v>
      </c>
      <c r="U112" s="86">
        <f>IFERROR(VLOOKUP(U176,DAY!$A$2:$E$3000,2,0),0)</f>
        <v>7</v>
      </c>
      <c r="V112" s="86">
        <f>IFERROR(VLOOKUP(V176,DAY!$A$2:$E$3000,2,0),0)</f>
        <v>7</v>
      </c>
      <c r="W112" s="86">
        <f>IFERROR(VLOOKUP(W176,DAY!$A$2:$E$3000,2,0),0)</f>
        <v>7</v>
      </c>
      <c r="X112" s="86">
        <f>IFERROR(VLOOKUP(X176,DAY!$A$2:$E$3000,2,0),0)</f>
        <v>7</v>
      </c>
      <c r="Y112" s="86">
        <f>IFERROR(VLOOKUP(Y176,DAY!$A$2:$E$3000,2,0),0)</f>
        <v>7</v>
      </c>
      <c r="Z112" s="86">
        <f>IFERROR(VLOOKUP(Z176,DAY!$A$2:$E$3000,2,0),0)</f>
        <v>7</v>
      </c>
      <c r="AA112" s="86">
        <f>IFERROR(VLOOKUP(AA176,DAY!$A$2:$E$3000,2,0),0)</f>
        <v>7</v>
      </c>
      <c r="AB112" s="86">
        <f>IFERROR(VLOOKUP(AB176,DAY!$A$2:$E$3000,2,0),0)</f>
        <v>7</v>
      </c>
      <c r="AC112" s="86">
        <f>IFERROR(VLOOKUP(AC176,DAY!$A$2:$E$3000,2,0),0)</f>
        <v>7</v>
      </c>
      <c r="AD112" s="86">
        <f>IFERROR(VLOOKUP(AD176,DAY!$A$2:$E$3000,2,0),0)</f>
        <v>7</v>
      </c>
      <c r="AE112" s="337" t="s">
        <v>11</v>
      </c>
      <c r="AF112" s="339" t="s">
        <v>12</v>
      </c>
      <c r="AG112" s="211" t="s">
        <v>84</v>
      </c>
      <c r="AH112" s="341" t="s">
        <v>11</v>
      </c>
      <c r="AI112" s="342" t="s">
        <v>13</v>
      </c>
      <c r="AJ112" s="211" t="s">
        <v>84</v>
      </c>
      <c r="AK112" s="40"/>
      <c r="AM112" s="33"/>
      <c r="AN112" s="33"/>
      <c r="AQ112" s="45">
        <f>IFERROR(VLOOKUP(AQ186,DAY!$A$2:$E$744,7,0),0)</f>
        <v>0</v>
      </c>
    </row>
    <row r="113" spans="1:43" ht="27.75" customHeight="1" x14ac:dyDescent="0.4">
      <c r="A113" s="193"/>
      <c r="B113" s="35" t="s">
        <v>1</v>
      </c>
      <c r="C113" s="87">
        <f>IFERROR(VLOOKUP(C176,DAY!$A$2:$E$3000,3,0),0)</f>
        <v>23</v>
      </c>
      <c r="D113" s="87">
        <f>IFERROR(VLOOKUP(D176,DAY!$A$2:$E$3000,3,0),0)</f>
        <v>24</v>
      </c>
      <c r="E113" s="87">
        <f>IFERROR(VLOOKUP(E176,DAY!$A$2:$E$3000,3,0),0)</f>
        <v>25</v>
      </c>
      <c r="F113" s="87">
        <f>IFERROR(VLOOKUP(F176,DAY!$A$2:$E$3000,3,0),0)</f>
        <v>26</v>
      </c>
      <c r="G113" s="87">
        <f>IFERROR(VLOOKUP(G176,DAY!$A$2:$E$3000,3,0),0)</f>
        <v>27</v>
      </c>
      <c r="H113" s="87">
        <f>IFERROR(VLOOKUP(H176,DAY!$A$2:$E$3000,3,0),0)</f>
        <v>28</v>
      </c>
      <c r="I113" s="87">
        <f>IFERROR(VLOOKUP(I176,DAY!$A$2:$E$3000,3,0),0)</f>
        <v>29</v>
      </c>
      <c r="J113" s="87">
        <f>IFERROR(VLOOKUP(J176,DAY!$A$2:$E$3000,3,0),0)</f>
        <v>30</v>
      </c>
      <c r="K113" s="87">
        <f>IFERROR(VLOOKUP(K176,DAY!$A$2:$E$3000,3,0),0)</f>
        <v>1</v>
      </c>
      <c r="L113" s="87">
        <f>IFERROR(VLOOKUP(L176,DAY!$A$2:$E$3000,3,0),0)</f>
        <v>2</v>
      </c>
      <c r="M113" s="87">
        <f>IFERROR(VLOOKUP(M176,DAY!$A$2:$E$3000,3,0),0)</f>
        <v>3</v>
      </c>
      <c r="N113" s="87">
        <f>IFERROR(VLOOKUP(N176,DAY!$A$2:$E$3000,3,0),0)</f>
        <v>4</v>
      </c>
      <c r="O113" s="87">
        <f>IFERROR(VLOOKUP(O176,DAY!$A$2:$E$3000,3,0),0)</f>
        <v>5</v>
      </c>
      <c r="P113" s="87">
        <f>IFERROR(VLOOKUP(P176,DAY!$A$2:$E$3000,3,0),0)</f>
        <v>6</v>
      </c>
      <c r="Q113" s="87">
        <f>IFERROR(VLOOKUP(Q176,DAY!$A$2:$E$3000,3,0),0)</f>
        <v>7</v>
      </c>
      <c r="R113" s="87">
        <f>IFERROR(VLOOKUP(R176,DAY!$A$2:$E$3000,3,0),0)</f>
        <v>8</v>
      </c>
      <c r="S113" s="87">
        <f>IFERROR(VLOOKUP(S176,DAY!$A$2:$E$3000,3,0),0)</f>
        <v>9</v>
      </c>
      <c r="T113" s="87">
        <f>IFERROR(VLOOKUP(T176,DAY!$A$2:$E$3000,3,0),0)</f>
        <v>10</v>
      </c>
      <c r="U113" s="87">
        <f>IFERROR(VLOOKUP(U176,DAY!$A$2:$E$3000,3,0),0)</f>
        <v>11</v>
      </c>
      <c r="V113" s="87">
        <f>IFERROR(VLOOKUP(V176,DAY!$A$2:$E$3000,3,0),0)</f>
        <v>12</v>
      </c>
      <c r="W113" s="87">
        <f>IFERROR(VLOOKUP(W176,DAY!$A$2:$E$3000,3,0),0)</f>
        <v>13</v>
      </c>
      <c r="X113" s="87">
        <f>IFERROR(VLOOKUP(X176,DAY!$A$2:$E$3000,3,0),0)</f>
        <v>14</v>
      </c>
      <c r="Y113" s="87">
        <f>IFERROR(VLOOKUP(Y176,DAY!$A$2:$E$3000,3,0),0)</f>
        <v>15</v>
      </c>
      <c r="Z113" s="87">
        <f>IFERROR(VLOOKUP(Z176,DAY!$A$2:$E$3000,3,0),0)</f>
        <v>16</v>
      </c>
      <c r="AA113" s="87">
        <f>IFERROR(VLOOKUP(AA176,DAY!$A$2:$E$3000,3,0),0)</f>
        <v>17</v>
      </c>
      <c r="AB113" s="87">
        <f>IFERROR(VLOOKUP(AB176,DAY!$A$2:$E$3000,3,0),0)</f>
        <v>18</v>
      </c>
      <c r="AC113" s="87">
        <f>IFERROR(VLOOKUP(AC176,DAY!$A$2:$E$3000,3,0),0)</f>
        <v>19</v>
      </c>
      <c r="AD113" s="88">
        <f>IFERROR(VLOOKUP(AD176,DAY!$A$2:$E$3000,3,0),0)</f>
        <v>20</v>
      </c>
      <c r="AE113" s="338"/>
      <c r="AF113" s="340"/>
      <c r="AG113" s="211"/>
      <c r="AH113" s="338"/>
      <c r="AI113" s="340"/>
      <c r="AJ113" s="211"/>
      <c r="AM113" s="33"/>
      <c r="AN113" s="33"/>
      <c r="AQ113" s="124">
        <f>IFERROR(VLOOKUP(AQ192,DAY!$A$2:$E$744,2,0),0)</f>
        <v>0</v>
      </c>
    </row>
    <row r="114" spans="1:43" ht="27.75" customHeight="1" x14ac:dyDescent="0.4">
      <c r="A114" s="193"/>
      <c r="B114" s="38" t="s">
        <v>2</v>
      </c>
      <c r="C114" s="89" t="str">
        <f>IFERROR(VLOOKUP(C176,DAY!$A$2:$E$3000,4,0),0)</f>
        <v>月</v>
      </c>
      <c r="D114" s="89" t="str">
        <f>IFERROR(VLOOKUP(D176,DAY!$A$2:$E$3000,4,0),0)</f>
        <v>火</v>
      </c>
      <c r="E114" s="89" t="str">
        <f>IFERROR(VLOOKUP(E176,DAY!$A$2:$E$3000,4,0),0)</f>
        <v>水</v>
      </c>
      <c r="F114" s="89" t="str">
        <f>IFERROR(VLOOKUP(F176,DAY!$A$2:$E$3000,4,0),0)</f>
        <v>木</v>
      </c>
      <c r="G114" s="89" t="str">
        <f>IFERROR(VLOOKUP(G176,DAY!$A$2:$E$3000,4,0),0)</f>
        <v>金</v>
      </c>
      <c r="H114" s="89" t="str">
        <f>IFERROR(VLOOKUP(H176,DAY!$A$2:$E$3000,4,0),0)</f>
        <v>土</v>
      </c>
      <c r="I114" s="89" t="str">
        <f>IFERROR(VLOOKUP(I176,DAY!$A$2:$E$3000,4,0),0)</f>
        <v>日</v>
      </c>
      <c r="J114" s="89" t="str">
        <f>IFERROR(VLOOKUP(J176,DAY!$A$2:$E$3000,4,0),0)</f>
        <v>月</v>
      </c>
      <c r="K114" s="89" t="str">
        <f>IFERROR(VLOOKUP(K176,DAY!$A$2:$E$3000,4,0),0)</f>
        <v>火</v>
      </c>
      <c r="L114" s="89" t="str">
        <f>IFERROR(VLOOKUP(L176,DAY!$A$2:$E$3000,4,0),0)</f>
        <v>水</v>
      </c>
      <c r="M114" s="89" t="str">
        <f>IFERROR(VLOOKUP(M176,DAY!$A$2:$E$3000,4,0),0)</f>
        <v>木</v>
      </c>
      <c r="N114" s="89" t="str">
        <f>IFERROR(VLOOKUP(N176,DAY!$A$2:$E$3000,4,0),0)</f>
        <v>金</v>
      </c>
      <c r="O114" s="89" t="str">
        <f>IFERROR(VLOOKUP(O176,DAY!$A$2:$E$3000,4,0),0)</f>
        <v>土</v>
      </c>
      <c r="P114" s="89" t="str">
        <f>IFERROR(VLOOKUP(P176,DAY!$A$2:$E$3000,4,0),0)</f>
        <v>日</v>
      </c>
      <c r="Q114" s="89" t="str">
        <f>IFERROR(VLOOKUP(Q176,DAY!$A$2:$E$3000,4,0),0)</f>
        <v>月</v>
      </c>
      <c r="R114" s="89" t="str">
        <f>IFERROR(VLOOKUP(R176,DAY!$A$2:$E$3000,4,0),0)</f>
        <v>火</v>
      </c>
      <c r="S114" s="89" t="str">
        <f>IFERROR(VLOOKUP(S176,DAY!$A$2:$E$3000,4,0),0)</f>
        <v>水</v>
      </c>
      <c r="T114" s="89" t="str">
        <f>IFERROR(VLOOKUP(T176,DAY!$A$2:$E$3000,4,0),0)</f>
        <v>木</v>
      </c>
      <c r="U114" s="89" t="str">
        <f>IFERROR(VLOOKUP(U176,DAY!$A$2:$E$3000,4,0),0)</f>
        <v>金</v>
      </c>
      <c r="V114" s="89" t="str">
        <f>IFERROR(VLOOKUP(V176,DAY!$A$2:$E$3000,4,0),0)</f>
        <v>土</v>
      </c>
      <c r="W114" s="89" t="str">
        <f>IFERROR(VLOOKUP(W176,DAY!$A$2:$E$3000,4,0),0)</f>
        <v>日</v>
      </c>
      <c r="X114" s="89" t="str">
        <f>IFERROR(VLOOKUP(X176,DAY!$A$2:$E$3000,4,0),0)</f>
        <v>月</v>
      </c>
      <c r="Y114" s="89" t="str">
        <f>IFERROR(VLOOKUP(Y176,DAY!$A$2:$E$3000,4,0),0)</f>
        <v>火</v>
      </c>
      <c r="Z114" s="89" t="str">
        <f>IFERROR(VLOOKUP(Z176,DAY!$A$2:$E$3000,4,0),0)</f>
        <v>水</v>
      </c>
      <c r="AA114" s="89" t="str">
        <f>IFERROR(VLOOKUP(AA176,DAY!$A$2:$E$3000,4,0),0)</f>
        <v>木</v>
      </c>
      <c r="AB114" s="89" t="str">
        <f>IFERROR(VLOOKUP(AB176,DAY!$A$2:$E$3000,4,0),0)</f>
        <v>金</v>
      </c>
      <c r="AC114" s="89" t="str">
        <f>IFERROR(VLOOKUP(AC176,DAY!$A$2:$E$3000,4,0),0)</f>
        <v>土</v>
      </c>
      <c r="AD114" s="89" t="str">
        <f>IFERROR(VLOOKUP(AD176,DAY!$A$2:$E$3000,4,0),0)</f>
        <v>日</v>
      </c>
      <c r="AE114" s="338"/>
      <c r="AF114" s="340"/>
      <c r="AG114" s="211"/>
      <c r="AH114" s="338"/>
      <c r="AI114" s="340"/>
      <c r="AJ114" s="211"/>
      <c r="AM114" s="33"/>
      <c r="AN114" s="33"/>
      <c r="AQ114" s="37">
        <f>IFERROR(VLOOKUP(AQ192,DAY!$A$2:$E$744,3,0),0)</f>
        <v>0</v>
      </c>
    </row>
    <row r="115" spans="1:43" ht="89.25" customHeight="1" x14ac:dyDescent="0.4">
      <c r="A115" s="193"/>
      <c r="B115" s="39" t="s">
        <v>3</v>
      </c>
      <c r="C115" s="90" t="str">
        <f>IFERROR(VLOOKUP(C176,DAY!$A$2:$E$3000,5,0),0)</f>
        <v/>
      </c>
      <c r="D115" s="90" t="str">
        <f>IFERROR(VLOOKUP(D176,DAY!$A$2:$E$3000,5,0),0)</f>
        <v/>
      </c>
      <c r="E115" s="90" t="str">
        <f>IFERROR(VLOOKUP(E176,DAY!$A$2:$E$3000,5,0),0)</f>
        <v/>
      </c>
      <c r="F115" s="90" t="str">
        <f>IFERROR(VLOOKUP(F176,DAY!$A$2:$E$3000,5,0),0)</f>
        <v/>
      </c>
      <c r="G115" s="90" t="str">
        <f>IFERROR(VLOOKUP(G176,DAY!$A$2:$E$3000,5,0),0)</f>
        <v/>
      </c>
      <c r="H115" s="90" t="str">
        <f>IFERROR(VLOOKUP(H176,DAY!$A$2:$E$3000,5,0),0)</f>
        <v/>
      </c>
      <c r="I115" s="90" t="str">
        <f>IFERROR(VLOOKUP(I176,DAY!$A$2:$E$3000,5,0),0)</f>
        <v/>
      </c>
      <c r="J115" s="90" t="str">
        <f>IFERROR(VLOOKUP(J176,DAY!$A$2:$E$3000,5,0),0)</f>
        <v/>
      </c>
      <c r="K115" s="90" t="str">
        <f>IFERROR(VLOOKUP(K176,DAY!$A$2:$E$3000,5,0),0)</f>
        <v/>
      </c>
      <c r="L115" s="90" t="str">
        <f>IFERROR(VLOOKUP(L176,DAY!$A$2:$E$3000,5,0),0)</f>
        <v/>
      </c>
      <c r="M115" s="90" t="str">
        <f>IFERROR(VLOOKUP(M176,DAY!$A$2:$E$3000,5,0),0)</f>
        <v/>
      </c>
      <c r="N115" s="90" t="str">
        <f>IFERROR(VLOOKUP(N176,DAY!$A$2:$E$3000,5,0),0)</f>
        <v/>
      </c>
      <c r="O115" s="90" t="str">
        <f>IFERROR(VLOOKUP(O176,DAY!$A$2:$E$3000,5,0),0)</f>
        <v/>
      </c>
      <c r="P115" s="90" t="str">
        <f>IFERROR(VLOOKUP(P176,DAY!$A$2:$E$3000,5,0),0)</f>
        <v/>
      </c>
      <c r="Q115" s="90" t="str">
        <f>IFERROR(VLOOKUP(Q176,DAY!$A$2:$E$3000,5,0),0)</f>
        <v/>
      </c>
      <c r="R115" s="90" t="str">
        <f>IFERROR(VLOOKUP(R176,DAY!$A$2:$E$3000,5,0),0)</f>
        <v/>
      </c>
      <c r="S115" s="90" t="str">
        <f>IFERROR(VLOOKUP(S176,DAY!$A$2:$E$3000,5,0),0)</f>
        <v/>
      </c>
      <c r="T115" s="90" t="str">
        <f>IFERROR(VLOOKUP(T176,DAY!$A$2:$E$3000,5,0),0)</f>
        <v/>
      </c>
      <c r="U115" s="90" t="str">
        <f>IFERROR(VLOOKUP(U176,DAY!$A$2:$E$3000,5,0),0)</f>
        <v/>
      </c>
      <c r="V115" s="90" t="str">
        <f>IFERROR(VLOOKUP(V176,DAY!$A$2:$E$3000,5,0),0)</f>
        <v/>
      </c>
      <c r="W115" s="90" t="str">
        <f>IFERROR(VLOOKUP(W176,DAY!$A$2:$E$3000,5,0),0)</f>
        <v/>
      </c>
      <c r="X115" s="90" t="str">
        <f>IFERROR(VLOOKUP(X176,DAY!$A$2:$E$3000,5,0),0)</f>
        <v/>
      </c>
      <c r="Y115" s="90" t="str">
        <f>IFERROR(VLOOKUP(Y176,DAY!$A$2:$E$3000,5,0),0)</f>
        <v/>
      </c>
      <c r="Z115" s="90" t="str">
        <f>IFERROR(VLOOKUP(Z176,DAY!$A$2:$E$3000,5,0),0)</f>
        <v/>
      </c>
      <c r="AA115" s="90" t="str">
        <f>IFERROR(VLOOKUP(AA176,DAY!$A$2:$E$3000,5,0),0)</f>
        <v/>
      </c>
      <c r="AB115" s="90" t="str">
        <f>IFERROR(VLOOKUP(AB176,DAY!$A$2:$E$3000,5,0),0)</f>
        <v/>
      </c>
      <c r="AC115" s="90" t="str">
        <f>IFERROR(VLOOKUP(AC176,DAY!$A$2:$E$3000,5,0),0)</f>
        <v/>
      </c>
      <c r="AD115" s="90" t="str">
        <f>IFERROR(VLOOKUP(AD176,DAY!$A$2:$E$3000,5,0),0)</f>
        <v/>
      </c>
      <c r="AE115" s="338"/>
      <c r="AF115" s="340"/>
      <c r="AG115" s="212"/>
      <c r="AH115" s="338"/>
      <c r="AI115" s="340"/>
      <c r="AJ115" s="212"/>
      <c r="AM115" s="41"/>
      <c r="AN115" s="41"/>
      <c r="AQ115" s="37">
        <f>IFERROR(VLOOKUP(AQ192,DAY!$A$2:$E$744,4,0),0)</f>
        <v>0</v>
      </c>
    </row>
    <row r="116" spans="1:43" ht="27.75" customHeight="1" x14ac:dyDescent="0.4">
      <c r="A116" s="193"/>
      <c r="B116" s="126" t="s">
        <v>4</v>
      </c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37">
        <f>IF(COUNT(C116:AD116)=0,+(COUNTIF(C116:AD116,"作業"))+(COUNTIF(C116:AD116,"休日")),"")</f>
        <v>0</v>
      </c>
      <c r="AF116" s="138">
        <f>IF(+COUNT(C116:AD116)=0,(COUNTIF(C116:AD116,"休日")),"")</f>
        <v>0</v>
      </c>
      <c r="AG116" s="333">
        <f>IFERROR(IF(COUNTA(C116:AD116)=0,0,IF(COUNTA(C116:AD116)&lt;28,$F$150,IF(AM117&gt;0.284,$F$148,$F$149))),0)</f>
        <v>0</v>
      </c>
      <c r="AH116" s="137">
        <f>IF(COUNT(C117:AD117)=0,+(COUNTIF(C117:AD117,"作業"))+(COUNTIF(C117:AD117,"休日")),"")</f>
        <v>0</v>
      </c>
      <c r="AI116" s="138">
        <f>IF(COUNT(C117:AD117)=0,(COUNTIF(C117:AD117,"休日")),"")</f>
        <v>0</v>
      </c>
      <c r="AJ116" s="333">
        <f>IFERROR(IF(COUNTA(C117:AD117)=0,0,IF(COUNTA(C117:AD117)&lt;28,$F$150,IF(AN117&gt;0.284,$F$146,$F$147))),0)</f>
        <v>0</v>
      </c>
      <c r="AL116" s="40"/>
      <c r="AM116" s="33"/>
      <c r="AN116" s="33"/>
      <c r="AQ116" s="39">
        <f>IFERROR(VLOOKUP(AQ192,DAY!$A$2:$E$744,5,0),0)</f>
        <v>0</v>
      </c>
    </row>
    <row r="117" spans="1:43" ht="27.75" customHeight="1" thickBot="1" x14ac:dyDescent="0.45">
      <c r="A117" s="222"/>
      <c r="B117" s="127" t="s">
        <v>5</v>
      </c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335">
        <f>IFERROR(AM117,0)</f>
        <v>0</v>
      </c>
      <c r="AF117" s="336"/>
      <c r="AG117" s="334"/>
      <c r="AH117" s="335">
        <f>IFERROR(AN117,0)</f>
        <v>0</v>
      </c>
      <c r="AI117" s="336"/>
      <c r="AJ117" s="334"/>
      <c r="AM117" s="46" t="e">
        <f>ROUNDDOWN(AF116/AE116,3)</f>
        <v>#DIV/0!</v>
      </c>
      <c r="AN117" s="47" t="e">
        <f>ROUNDDOWN(AI116/AH116,3)</f>
        <v>#DIV/0!</v>
      </c>
      <c r="AQ117" s="43">
        <f>IFERROR(VLOOKUP(AQ192,DAY!$A$2:$E$744,6,0),0)</f>
        <v>0</v>
      </c>
    </row>
    <row r="118" spans="1:43" ht="27.75" customHeight="1" thickBot="1" x14ac:dyDescent="0.45">
      <c r="A118" s="196" t="s">
        <v>79</v>
      </c>
      <c r="B118" s="32" t="s">
        <v>0</v>
      </c>
      <c r="C118" s="86">
        <f>IFERROR(VLOOKUP(C177,DAY!$A$2:$E$3000,2,0),0)</f>
        <v>7</v>
      </c>
      <c r="D118" s="86">
        <f>IFERROR(VLOOKUP(D177,DAY!$A$2:$E$3000,2,0),0)</f>
        <v>7</v>
      </c>
      <c r="E118" s="86">
        <f>IFERROR(VLOOKUP(E177,DAY!$A$2:$E$3000,2,0),0)</f>
        <v>7</v>
      </c>
      <c r="F118" s="86">
        <f>IFERROR(VLOOKUP(F177,DAY!$A$2:$E$3000,2,0),0)</f>
        <v>7</v>
      </c>
      <c r="G118" s="86">
        <f>IFERROR(VLOOKUP(G177,DAY!$A$2:$E$3000,2,0),0)</f>
        <v>7</v>
      </c>
      <c r="H118" s="86">
        <f>IFERROR(VLOOKUP(H177,DAY!$A$2:$E$3000,2,0),0)</f>
        <v>7</v>
      </c>
      <c r="I118" s="86">
        <f>IFERROR(VLOOKUP(I177,DAY!$A$2:$E$3000,2,0),0)</f>
        <v>7</v>
      </c>
      <c r="J118" s="86">
        <f>IFERROR(VLOOKUP(J177,DAY!$A$2:$E$3000,2,0),0)</f>
        <v>7</v>
      </c>
      <c r="K118" s="86">
        <f>IFERROR(VLOOKUP(K177,DAY!$A$2:$E$3000,2,0),0)</f>
        <v>7</v>
      </c>
      <c r="L118" s="86">
        <f>IFERROR(VLOOKUP(L177,DAY!$A$2:$E$3000,2,0),0)</f>
        <v>7</v>
      </c>
      <c r="M118" s="86">
        <f>IFERROR(VLOOKUP(M177,DAY!$A$2:$E$3000,2,0),0)</f>
        <v>7</v>
      </c>
      <c r="N118" s="86">
        <f>IFERROR(VLOOKUP(N177,DAY!$A$2:$E$3000,2,0),0)</f>
        <v>8</v>
      </c>
      <c r="O118" s="86">
        <f>IFERROR(VLOOKUP(O177,DAY!$A$2:$E$3000,2,0),0)</f>
        <v>8</v>
      </c>
      <c r="P118" s="86">
        <f>IFERROR(VLOOKUP(P177,DAY!$A$2:$E$3000,2,0),0)</f>
        <v>8</v>
      </c>
      <c r="Q118" s="86">
        <f>IFERROR(VLOOKUP(Q177,DAY!$A$2:$E$3000,2,0),0)</f>
        <v>8</v>
      </c>
      <c r="R118" s="86">
        <f>IFERROR(VLOOKUP(R177,DAY!$A$2:$E$3000,2,0),0)</f>
        <v>8</v>
      </c>
      <c r="S118" s="86">
        <f>IFERROR(VLOOKUP(S177,DAY!$A$2:$E$3000,2,0),0)</f>
        <v>8</v>
      </c>
      <c r="T118" s="86">
        <f>IFERROR(VLOOKUP(T177,DAY!$A$2:$E$3000,2,0),0)</f>
        <v>8</v>
      </c>
      <c r="U118" s="86">
        <f>IFERROR(VLOOKUP(U177,DAY!$A$2:$E$3000,2,0),0)</f>
        <v>8</v>
      </c>
      <c r="V118" s="86">
        <f>IFERROR(VLOOKUP(V177,DAY!$A$2:$E$3000,2,0),0)</f>
        <v>8</v>
      </c>
      <c r="W118" s="86">
        <f>IFERROR(VLOOKUP(W177,DAY!$A$2:$E$3000,2,0),0)</f>
        <v>8</v>
      </c>
      <c r="X118" s="86">
        <f>IFERROR(VLOOKUP(X177,DAY!$A$2:$E$3000,2,0),0)</f>
        <v>8</v>
      </c>
      <c r="Y118" s="86">
        <f>IFERROR(VLOOKUP(Y177,DAY!$A$2:$E$3000,2,0),0)</f>
        <v>8</v>
      </c>
      <c r="Z118" s="86">
        <f>IFERROR(VLOOKUP(Z177,DAY!$A$2:$E$3000,2,0),0)</f>
        <v>8</v>
      </c>
      <c r="AA118" s="86">
        <f>IFERROR(VLOOKUP(AA177,DAY!$A$2:$E$3000,2,0),0)</f>
        <v>8</v>
      </c>
      <c r="AB118" s="86">
        <f>IFERROR(VLOOKUP(AB177,DAY!$A$2:$E$3000,2,0),0)</f>
        <v>8</v>
      </c>
      <c r="AC118" s="86">
        <f>IFERROR(VLOOKUP(AC177,DAY!$A$2:$E$3000,2,0),0)</f>
        <v>8</v>
      </c>
      <c r="AD118" s="86">
        <f>IFERROR(VLOOKUP(AD177,DAY!$A$2:$E$3000,2,0),0)</f>
        <v>8</v>
      </c>
      <c r="AE118" s="352" t="s">
        <v>11</v>
      </c>
      <c r="AF118" s="354" t="s">
        <v>12</v>
      </c>
      <c r="AG118" s="273" t="s">
        <v>84</v>
      </c>
      <c r="AH118" s="352" t="s">
        <v>11</v>
      </c>
      <c r="AI118" s="354" t="s">
        <v>13</v>
      </c>
      <c r="AJ118" s="273" t="s">
        <v>84</v>
      </c>
      <c r="AK118" s="40"/>
      <c r="AM118" s="33"/>
      <c r="AN118" s="33"/>
      <c r="AQ118" s="45">
        <f>IFERROR(VLOOKUP(AQ192,DAY!$A$2:$E$744,7,0),0)</f>
        <v>0</v>
      </c>
    </row>
    <row r="119" spans="1:43" ht="27.75" customHeight="1" x14ac:dyDescent="0.4">
      <c r="A119" s="193"/>
      <c r="B119" s="35" t="s">
        <v>1</v>
      </c>
      <c r="C119" s="87">
        <f>IFERROR(VLOOKUP(C177,DAY!$A$2:$E$3000,3,0),0)</f>
        <v>21</v>
      </c>
      <c r="D119" s="87">
        <f>IFERROR(VLOOKUP(D177,DAY!$A$2:$E$3000,3,0),0)</f>
        <v>22</v>
      </c>
      <c r="E119" s="87">
        <f>IFERROR(VLOOKUP(E177,DAY!$A$2:$E$3000,3,0),0)</f>
        <v>23</v>
      </c>
      <c r="F119" s="87">
        <f>IFERROR(VLOOKUP(F177,DAY!$A$2:$E$3000,3,0),0)</f>
        <v>24</v>
      </c>
      <c r="G119" s="87">
        <f>IFERROR(VLOOKUP(G177,DAY!$A$2:$E$3000,3,0),0)</f>
        <v>25</v>
      </c>
      <c r="H119" s="87">
        <f>IFERROR(VLOOKUP(H177,DAY!$A$2:$E$3000,3,0),0)</f>
        <v>26</v>
      </c>
      <c r="I119" s="87">
        <f>IFERROR(VLOOKUP(I177,DAY!$A$2:$E$3000,3,0),0)</f>
        <v>27</v>
      </c>
      <c r="J119" s="87">
        <f>IFERROR(VLOOKUP(J177,DAY!$A$2:$E$3000,3,0),0)</f>
        <v>28</v>
      </c>
      <c r="K119" s="87">
        <f>IFERROR(VLOOKUP(K177,DAY!$A$2:$E$3000,3,0),0)</f>
        <v>29</v>
      </c>
      <c r="L119" s="87">
        <f>IFERROR(VLOOKUP(L177,DAY!$A$2:$E$3000,3,0),0)</f>
        <v>30</v>
      </c>
      <c r="M119" s="87">
        <f>IFERROR(VLOOKUP(M177,DAY!$A$2:$E$3000,3,0),0)</f>
        <v>31</v>
      </c>
      <c r="N119" s="87">
        <f>IFERROR(VLOOKUP(N177,DAY!$A$2:$E$3000,3,0),0)</f>
        <v>1</v>
      </c>
      <c r="O119" s="87">
        <f>IFERROR(VLOOKUP(O177,DAY!$A$2:$E$3000,3,0),0)</f>
        <v>2</v>
      </c>
      <c r="P119" s="87">
        <f>IFERROR(VLOOKUP(P177,DAY!$A$2:$E$3000,3,0),0)</f>
        <v>3</v>
      </c>
      <c r="Q119" s="87">
        <f>IFERROR(VLOOKUP(Q177,DAY!$A$2:$E$3000,3,0),0)</f>
        <v>4</v>
      </c>
      <c r="R119" s="87">
        <f>IFERROR(VLOOKUP(R177,DAY!$A$2:$E$3000,3,0),0)</f>
        <v>5</v>
      </c>
      <c r="S119" s="87">
        <f>IFERROR(VLOOKUP(S177,DAY!$A$2:$E$3000,3,0),0)</f>
        <v>6</v>
      </c>
      <c r="T119" s="87">
        <f>IFERROR(VLOOKUP(T177,DAY!$A$2:$E$3000,3,0),0)</f>
        <v>7</v>
      </c>
      <c r="U119" s="87">
        <f>IFERROR(VLOOKUP(U177,DAY!$A$2:$E$3000,3,0),0)</f>
        <v>8</v>
      </c>
      <c r="V119" s="87">
        <f>IFERROR(VLOOKUP(V177,DAY!$A$2:$E$3000,3,0),0)</f>
        <v>9</v>
      </c>
      <c r="W119" s="87">
        <f>IFERROR(VLOOKUP(W177,DAY!$A$2:$E$3000,3,0),0)</f>
        <v>10</v>
      </c>
      <c r="X119" s="87">
        <f>IFERROR(VLOOKUP(X177,DAY!$A$2:$E$3000,3,0),0)</f>
        <v>11</v>
      </c>
      <c r="Y119" s="87">
        <f>IFERROR(VLOOKUP(Y177,DAY!$A$2:$E$3000,3,0),0)</f>
        <v>12</v>
      </c>
      <c r="Z119" s="87">
        <f>IFERROR(VLOOKUP(Z177,DAY!$A$2:$E$3000,3,0),0)</f>
        <v>13</v>
      </c>
      <c r="AA119" s="87">
        <f>IFERROR(VLOOKUP(AA177,DAY!$A$2:$E$3000,3,0),0)</f>
        <v>14</v>
      </c>
      <c r="AB119" s="87">
        <f>IFERROR(VLOOKUP(AB177,DAY!$A$2:$E$3000,3,0),0)</f>
        <v>15</v>
      </c>
      <c r="AC119" s="87">
        <f>IFERROR(VLOOKUP(AC177,DAY!$A$2:$E$3000,3,0),0)</f>
        <v>16</v>
      </c>
      <c r="AD119" s="88">
        <f>IFERROR(VLOOKUP(AD177,DAY!$A$2:$E$3000,3,0),0)</f>
        <v>17</v>
      </c>
      <c r="AE119" s="353"/>
      <c r="AF119" s="355"/>
      <c r="AG119" s="211"/>
      <c r="AH119" s="353"/>
      <c r="AI119" s="355"/>
      <c r="AJ119" s="211"/>
      <c r="AM119" s="33"/>
      <c r="AN119" s="33"/>
      <c r="AQ119" s="124">
        <f>IFERROR(VLOOKUP(AQ198,DAY!$A$2:$E$744,2,0),0)</f>
        <v>0</v>
      </c>
    </row>
    <row r="120" spans="1:43" ht="27.75" customHeight="1" x14ac:dyDescent="0.4">
      <c r="A120" s="193"/>
      <c r="B120" s="38" t="s">
        <v>2</v>
      </c>
      <c r="C120" s="89" t="str">
        <f>IFERROR(VLOOKUP(C177,DAY!$A$2:$E$3000,4,0),0)</f>
        <v>月</v>
      </c>
      <c r="D120" s="89" t="str">
        <f>IFERROR(VLOOKUP(D177,DAY!$A$2:$E$3000,4,0),0)</f>
        <v>火</v>
      </c>
      <c r="E120" s="89" t="str">
        <f>IFERROR(VLOOKUP(E177,DAY!$A$2:$E$3000,4,0),0)</f>
        <v>水</v>
      </c>
      <c r="F120" s="89" t="str">
        <f>IFERROR(VLOOKUP(F177,DAY!$A$2:$E$3000,4,0),0)</f>
        <v>木</v>
      </c>
      <c r="G120" s="89" t="str">
        <f>IFERROR(VLOOKUP(G177,DAY!$A$2:$E$3000,4,0),0)</f>
        <v>金</v>
      </c>
      <c r="H120" s="89" t="str">
        <f>IFERROR(VLOOKUP(H177,DAY!$A$2:$E$3000,4,0),0)</f>
        <v>土</v>
      </c>
      <c r="I120" s="89" t="str">
        <f>IFERROR(VLOOKUP(I177,DAY!$A$2:$E$3000,4,0),0)</f>
        <v>日</v>
      </c>
      <c r="J120" s="89" t="str">
        <f>IFERROR(VLOOKUP(J177,DAY!$A$2:$E$3000,4,0),0)</f>
        <v>月</v>
      </c>
      <c r="K120" s="89" t="str">
        <f>IFERROR(VLOOKUP(K177,DAY!$A$2:$E$3000,4,0),0)</f>
        <v>火</v>
      </c>
      <c r="L120" s="89" t="str">
        <f>IFERROR(VLOOKUP(L177,DAY!$A$2:$E$3000,4,0),0)</f>
        <v>水</v>
      </c>
      <c r="M120" s="89" t="str">
        <f>IFERROR(VLOOKUP(M177,DAY!$A$2:$E$3000,4,0),0)</f>
        <v>木</v>
      </c>
      <c r="N120" s="89" t="str">
        <f>IFERROR(VLOOKUP(N177,DAY!$A$2:$E$3000,4,0),0)</f>
        <v>金</v>
      </c>
      <c r="O120" s="89" t="str">
        <f>IFERROR(VLOOKUP(O177,DAY!$A$2:$E$3000,4,0),0)</f>
        <v>土</v>
      </c>
      <c r="P120" s="89" t="str">
        <f>IFERROR(VLOOKUP(P177,DAY!$A$2:$E$3000,4,0),0)</f>
        <v>日</v>
      </c>
      <c r="Q120" s="89" t="str">
        <f>IFERROR(VLOOKUP(Q177,DAY!$A$2:$E$3000,4,0),0)</f>
        <v>月</v>
      </c>
      <c r="R120" s="89" t="str">
        <f>IFERROR(VLOOKUP(R177,DAY!$A$2:$E$3000,4,0),0)</f>
        <v>火</v>
      </c>
      <c r="S120" s="89" t="str">
        <f>IFERROR(VLOOKUP(S177,DAY!$A$2:$E$3000,4,0),0)</f>
        <v>水</v>
      </c>
      <c r="T120" s="89" t="str">
        <f>IFERROR(VLOOKUP(T177,DAY!$A$2:$E$3000,4,0),0)</f>
        <v>木</v>
      </c>
      <c r="U120" s="89" t="str">
        <f>IFERROR(VLOOKUP(U177,DAY!$A$2:$E$3000,4,0),0)</f>
        <v>金</v>
      </c>
      <c r="V120" s="89" t="str">
        <f>IFERROR(VLOOKUP(V177,DAY!$A$2:$E$3000,4,0),0)</f>
        <v>土</v>
      </c>
      <c r="W120" s="89" t="str">
        <f>IFERROR(VLOOKUP(W177,DAY!$A$2:$E$3000,4,0),0)</f>
        <v>日</v>
      </c>
      <c r="X120" s="89" t="str">
        <f>IFERROR(VLOOKUP(X177,DAY!$A$2:$E$3000,4,0),0)</f>
        <v>月</v>
      </c>
      <c r="Y120" s="89" t="str">
        <f>IFERROR(VLOOKUP(Y177,DAY!$A$2:$E$3000,4,0),0)</f>
        <v>火</v>
      </c>
      <c r="Z120" s="89" t="str">
        <f>IFERROR(VLOOKUP(Z177,DAY!$A$2:$E$3000,4,0),0)</f>
        <v>水</v>
      </c>
      <c r="AA120" s="89" t="str">
        <f>IFERROR(VLOOKUP(AA177,DAY!$A$2:$E$3000,4,0),0)</f>
        <v>木</v>
      </c>
      <c r="AB120" s="89" t="str">
        <f>IFERROR(VLOOKUP(AB177,DAY!$A$2:$E$3000,4,0),0)</f>
        <v>金</v>
      </c>
      <c r="AC120" s="89" t="str">
        <f>IFERROR(VLOOKUP(AC177,DAY!$A$2:$E$3000,4,0),0)</f>
        <v>土</v>
      </c>
      <c r="AD120" s="89" t="str">
        <f>IFERROR(VLOOKUP(AD177,DAY!$A$2:$E$3000,4,0),0)</f>
        <v>日</v>
      </c>
      <c r="AE120" s="353"/>
      <c r="AF120" s="355"/>
      <c r="AG120" s="211"/>
      <c r="AH120" s="353"/>
      <c r="AI120" s="355"/>
      <c r="AJ120" s="211"/>
      <c r="AM120" s="33"/>
      <c r="AN120" s="33"/>
      <c r="AQ120" s="37">
        <f>IFERROR(VLOOKUP(AQ198,DAY!$A$2:$E$744,3,0),0)</f>
        <v>0</v>
      </c>
    </row>
    <row r="121" spans="1:43" ht="89.25" customHeight="1" x14ac:dyDescent="0.4">
      <c r="A121" s="193"/>
      <c r="B121" s="39" t="s">
        <v>3</v>
      </c>
      <c r="C121" s="90" t="str">
        <f>IFERROR(VLOOKUP(C177,DAY!$A$2:$E$3000,5,0),0)</f>
        <v>海の日</v>
      </c>
      <c r="D121" s="90" t="str">
        <f>IFERROR(VLOOKUP(D177,DAY!$A$2:$E$3000,5,0),0)</f>
        <v/>
      </c>
      <c r="E121" s="90" t="str">
        <f>IFERROR(VLOOKUP(E177,DAY!$A$2:$E$3000,5,0),0)</f>
        <v/>
      </c>
      <c r="F121" s="90" t="str">
        <f>IFERROR(VLOOKUP(F177,DAY!$A$2:$E$3000,5,0),0)</f>
        <v/>
      </c>
      <c r="G121" s="90" t="str">
        <f>IFERROR(VLOOKUP(G177,DAY!$A$2:$E$3000,5,0),0)</f>
        <v/>
      </c>
      <c r="H121" s="90" t="str">
        <f>IFERROR(VLOOKUP(H177,DAY!$A$2:$E$3000,5,0),0)</f>
        <v/>
      </c>
      <c r="I121" s="90" t="str">
        <f>IFERROR(VLOOKUP(I177,DAY!$A$2:$E$3000,5,0),0)</f>
        <v/>
      </c>
      <c r="J121" s="90" t="str">
        <f>IFERROR(VLOOKUP(J177,DAY!$A$2:$E$3000,5,0),0)</f>
        <v/>
      </c>
      <c r="K121" s="90" t="str">
        <f>IFERROR(VLOOKUP(K177,DAY!$A$2:$E$3000,5,0),0)</f>
        <v/>
      </c>
      <c r="L121" s="90" t="str">
        <f>IFERROR(VLOOKUP(L177,DAY!$A$2:$E$3000,5,0),0)</f>
        <v/>
      </c>
      <c r="M121" s="90" t="str">
        <f>IFERROR(VLOOKUP(M177,DAY!$A$2:$E$3000,5,0),0)</f>
        <v/>
      </c>
      <c r="N121" s="90" t="str">
        <f>IFERROR(VLOOKUP(N177,DAY!$A$2:$E$3000,5,0),0)</f>
        <v/>
      </c>
      <c r="O121" s="90" t="str">
        <f>IFERROR(VLOOKUP(O177,DAY!$A$2:$E$3000,5,0),0)</f>
        <v/>
      </c>
      <c r="P121" s="90" t="str">
        <f>IFERROR(VLOOKUP(P177,DAY!$A$2:$E$3000,5,0),0)</f>
        <v/>
      </c>
      <c r="Q121" s="90" t="str">
        <f>IFERROR(VLOOKUP(Q177,DAY!$A$2:$E$3000,5,0),0)</f>
        <v/>
      </c>
      <c r="R121" s="90" t="str">
        <f>IFERROR(VLOOKUP(R177,DAY!$A$2:$E$3000,5,0),0)</f>
        <v/>
      </c>
      <c r="S121" s="90" t="str">
        <f>IFERROR(VLOOKUP(S177,DAY!$A$2:$E$3000,5,0),0)</f>
        <v/>
      </c>
      <c r="T121" s="90" t="str">
        <f>IFERROR(VLOOKUP(T177,DAY!$A$2:$E$3000,5,0),0)</f>
        <v/>
      </c>
      <c r="U121" s="90" t="str">
        <f>IFERROR(VLOOKUP(U177,DAY!$A$2:$E$3000,5,0),0)</f>
        <v/>
      </c>
      <c r="V121" s="90" t="str">
        <f>IFERROR(VLOOKUP(V177,DAY!$A$2:$E$3000,5,0),0)</f>
        <v/>
      </c>
      <c r="W121" s="90" t="str">
        <f>IFERROR(VLOOKUP(W177,DAY!$A$2:$E$3000,5,0),0)</f>
        <v/>
      </c>
      <c r="X121" s="90" t="str">
        <f>IFERROR(VLOOKUP(X177,DAY!$A$2:$E$3000,5,0),0)</f>
        <v>山の日</v>
      </c>
      <c r="Y121" s="90" t="str">
        <f>IFERROR(VLOOKUP(Y177,DAY!$A$2:$E$3000,5,0),0)</f>
        <v/>
      </c>
      <c r="Z121" s="90" t="str">
        <f>IFERROR(VLOOKUP(Z177,DAY!$A$2:$E$3000,5,0),0)</f>
        <v/>
      </c>
      <c r="AA121" s="90" t="str">
        <f>IFERROR(VLOOKUP(AA177,DAY!$A$2:$E$3000,5,0),0)</f>
        <v/>
      </c>
      <c r="AB121" s="90" t="str">
        <f>IFERROR(VLOOKUP(AB177,DAY!$A$2:$E$3000,5,0),0)</f>
        <v/>
      </c>
      <c r="AC121" s="90" t="str">
        <f>IFERROR(VLOOKUP(AC177,DAY!$A$2:$E$3000,5,0),0)</f>
        <v/>
      </c>
      <c r="AD121" s="90" t="str">
        <f>IFERROR(VLOOKUP(AD177,DAY!$A$2:$E$3000,5,0),0)</f>
        <v/>
      </c>
      <c r="AE121" s="337"/>
      <c r="AF121" s="339"/>
      <c r="AG121" s="212"/>
      <c r="AH121" s="337"/>
      <c r="AI121" s="339"/>
      <c r="AJ121" s="212"/>
      <c r="AM121" s="41"/>
      <c r="AN121" s="41"/>
      <c r="AQ121" s="37">
        <f>IFERROR(VLOOKUP(AQ198,DAY!$A$2:$E$744,4,0),0)</f>
        <v>0</v>
      </c>
    </row>
    <row r="122" spans="1:43" ht="27.75" customHeight="1" x14ac:dyDescent="0.4">
      <c r="A122" s="193"/>
      <c r="B122" s="126" t="s">
        <v>4</v>
      </c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37">
        <f>IF(COUNT(C122:AD122)=0,+(COUNTIF(C122:AD122,"作業"))+(COUNTIF(C122:AD122,"休日")),"")</f>
        <v>0</v>
      </c>
      <c r="AF122" s="138">
        <f>IF(+COUNT(C122:AD122)=0,(COUNTIF(C122:AD122,"休日")),"")</f>
        <v>0</v>
      </c>
      <c r="AG122" s="333">
        <f>IFERROR(IF(COUNTA(C122:AD122)=0,0,IF(COUNTA(C122:AD122)&lt;28,$F$150,IF(AM123&gt;0.284,$F$148,$F$149))),0)</f>
        <v>0</v>
      </c>
      <c r="AH122" s="137">
        <f>IF(COUNT(C123:AD123)=0,+(COUNTIF(C123:AD123,"作業"))+(COUNTIF(C123:AD123,"休日")),"")</f>
        <v>0</v>
      </c>
      <c r="AI122" s="138">
        <f>IF(COUNT(C123:AD123)=0,(COUNTIF(C123:AD123,"休日")),"")</f>
        <v>0</v>
      </c>
      <c r="AJ122" s="333">
        <f>IFERROR(IF(COUNTA(C123:AD123)=0,0,IF(COUNTA(C123:AD123)&lt;28,$F$150,IF(AN123&gt;0.284,$F$146,$F$147))),0)</f>
        <v>0</v>
      </c>
      <c r="AL122" s="40"/>
      <c r="AM122" s="33"/>
      <c r="AN122" s="33"/>
      <c r="AQ122" s="39">
        <f>IFERROR(VLOOKUP(AQ198,DAY!$A$2:$E$744,5,0),0)</f>
        <v>0</v>
      </c>
    </row>
    <row r="123" spans="1:43" ht="27.75" customHeight="1" thickBot="1" x14ac:dyDescent="0.45">
      <c r="A123" s="222"/>
      <c r="B123" s="127" t="s">
        <v>5</v>
      </c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335">
        <f>IFERROR(AM123,0)</f>
        <v>0</v>
      </c>
      <c r="AF123" s="336"/>
      <c r="AG123" s="334"/>
      <c r="AH123" s="335">
        <f>IFERROR(AN123,0)</f>
        <v>0</v>
      </c>
      <c r="AI123" s="336"/>
      <c r="AJ123" s="334"/>
      <c r="AM123" s="46" t="e">
        <f>ROUNDDOWN(AF122/AE122,3)</f>
        <v>#DIV/0!</v>
      </c>
      <c r="AN123" s="47" t="e">
        <f>ROUNDDOWN(AI122/AH122,3)</f>
        <v>#DIV/0!</v>
      </c>
      <c r="AQ123" s="43">
        <f>IFERROR(VLOOKUP(AQ198,DAY!$A$2:$E$744,6,0),0)</f>
        <v>0</v>
      </c>
    </row>
    <row r="124" spans="1:43" ht="27.75" customHeight="1" thickBot="1" x14ac:dyDescent="0.45">
      <c r="A124" s="196" t="s">
        <v>80</v>
      </c>
      <c r="B124" s="32" t="s">
        <v>0</v>
      </c>
      <c r="C124" s="86">
        <f>IFERROR(VLOOKUP(C178,DAY!$A$2:$E$3000,2,0),0)</f>
        <v>8</v>
      </c>
      <c r="D124" s="86">
        <f>IFERROR(VLOOKUP(D178,DAY!$A$2:$E$3000,2,0),0)</f>
        <v>8</v>
      </c>
      <c r="E124" s="86">
        <f>IFERROR(VLOOKUP(E178,DAY!$A$2:$E$3000,2,0),0)</f>
        <v>8</v>
      </c>
      <c r="F124" s="86">
        <f>IFERROR(VLOOKUP(F178,DAY!$A$2:$E$3000,2,0),0)</f>
        <v>8</v>
      </c>
      <c r="G124" s="86">
        <f>IFERROR(VLOOKUP(G178,DAY!$A$2:$E$3000,2,0),0)</f>
        <v>8</v>
      </c>
      <c r="H124" s="86">
        <f>IFERROR(VLOOKUP(H178,DAY!$A$2:$E$3000,2,0),0)</f>
        <v>8</v>
      </c>
      <c r="I124" s="86">
        <f>IFERROR(VLOOKUP(I178,DAY!$A$2:$E$3000,2,0),0)</f>
        <v>8</v>
      </c>
      <c r="J124" s="86">
        <f>IFERROR(VLOOKUP(J178,DAY!$A$2:$E$3000,2,0),0)</f>
        <v>8</v>
      </c>
      <c r="K124" s="86">
        <f>IFERROR(VLOOKUP(K178,DAY!$A$2:$E$3000,2,0),0)</f>
        <v>8</v>
      </c>
      <c r="L124" s="86">
        <f>IFERROR(VLOOKUP(L178,DAY!$A$2:$E$3000,2,0),0)</f>
        <v>8</v>
      </c>
      <c r="M124" s="86">
        <f>IFERROR(VLOOKUP(M178,DAY!$A$2:$E$3000,2,0),0)</f>
        <v>8</v>
      </c>
      <c r="N124" s="86">
        <f>IFERROR(VLOOKUP(N178,DAY!$A$2:$E$3000,2,0),0)</f>
        <v>8</v>
      </c>
      <c r="O124" s="86">
        <f>IFERROR(VLOOKUP(O178,DAY!$A$2:$E$3000,2,0),0)</f>
        <v>8</v>
      </c>
      <c r="P124" s="86">
        <f>IFERROR(VLOOKUP(P178,DAY!$A$2:$E$3000,2,0),0)</f>
        <v>8</v>
      </c>
      <c r="Q124" s="86">
        <f>IFERROR(VLOOKUP(Q178,DAY!$A$2:$E$3000,2,0),0)</f>
        <v>9</v>
      </c>
      <c r="R124" s="86">
        <f>IFERROR(VLOOKUP(R178,DAY!$A$2:$E$3000,2,0),0)</f>
        <v>9</v>
      </c>
      <c r="S124" s="86">
        <f>IFERROR(VLOOKUP(S178,DAY!$A$2:$E$3000,2,0),0)</f>
        <v>9</v>
      </c>
      <c r="T124" s="86">
        <f>IFERROR(VLOOKUP(T178,DAY!$A$2:$E$3000,2,0),0)</f>
        <v>9</v>
      </c>
      <c r="U124" s="86">
        <f>IFERROR(VLOOKUP(U178,DAY!$A$2:$E$3000,2,0),0)</f>
        <v>9</v>
      </c>
      <c r="V124" s="86">
        <f>IFERROR(VLOOKUP(V178,DAY!$A$2:$E$3000,2,0),0)</f>
        <v>9</v>
      </c>
      <c r="W124" s="86">
        <f>IFERROR(VLOOKUP(W178,DAY!$A$2:$E$3000,2,0),0)</f>
        <v>9</v>
      </c>
      <c r="X124" s="86">
        <f>IFERROR(VLOOKUP(X178,DAY!$A$2:$E$3000,2,0),0)</f>
        <v>9</v>
      </c>
      <c r="Y124" s="86">
        <f>IFERROR(VLOOKUP(Y178,DAY!$A$2:$E$3000,2,0),0)</f>
        <v>9</v>
      </c>
      <c r="Z124" s="86">
        <f>IFERROR(VLOOKUP(Z178,DAY!$A$2:$E$3000,2,0),0)</f>
        <v>9</v>
      </c>
      <c r="AA124" s="86">
        <f>IFERROR(VLOOKUP(AA178,DAY!$A$2:$E$3000,2,0),0)</f>
        <v>9</v>
      </c>
      <c r="AB124" s="86">
        <f>IFERROR(VLOOKUP(AB178,DAY!$A$2:$E$3000,2,0),0)</f>
        <v>9</v>
      </c>
      <c r="AC124" s="86">
        <f>IFERROR(VLOOKUP(AC178,DAY!$A$2:$E$3000,2,0),0)</f>
        <v>9</v>
      </c>
      <c r="AD124" s="86">
        <f>IFERROR(VLOOKUP(AD178,DAY!$A$2:$E$3000,2,0),0)</f>
        <v>9</v>
      </c>
      <c r="AE124" s="337" t="s">
        <v>11</v>
      </c>
      <c r="AF124" s="339" t="s">
        <v>12</v>
      </c>
      <c r="AG124" s="211" t="s">
        <v>84</v>
      </c>
      <c r="AH124" s="341" t="s">
        <v>11</v>
      </c>
      <c r="AI124" s="342" t="s">
        <v>13</v>
      </c>
      <c r="AJ124" s="211" t="s">
        <v>84</v>
      </c>
      <c r="AK124" s="40"/>
      <c r="AM124" s="33"/>
      <c r="AN124" s="33"/>
      <c r="AQ124" s="45">
        <f>IFERROR(VLOOKUP(AQ198,DAY!$A$2:$E$744,7,0),0)</f>
        <v>0</v>
      </c>
    </row>
    <row r="125" spans="1:43" ht="27.75" customHeight="1" x14ac:dyDescent="0.4">
      <c r="A125" s="193"/>
      <c r="B125" s="35" t="s">
        <v>1</v>
      </c>
      <c r="C125" s="87">
        <f>IFERROR(VLOOKUP(C178,DAY!$A$2:$E$3000,3,0),0)</f>
        <v>18</v>
      </c>
      <c r="D125" s="87">
        <f>IFERROR(VLOOKUP(D178,DAY!$A$2:$E$3000,3,0),0)</f>
        <v>19</v>
      </c>
      <c r="E125" s="87">
        <f>IFERROR(VLOOKUP(E178,DAY!$A$2:$E$3000,3,0),0)</f>
        <v>20</v>
      </c>
      <c r="F125" s="87">
        <f>IFERROR(VLOOKUP(F178,DAY!$A$2:$E$3000,3,0),0)</f>
        <v>21</v>
      </c>
      <c r="G125" s="87">
        <f>IFERROR(VLOOKUP(G178,DAY!$A$2:$E$3000,3,0),0)</f>
        <v>22</v>
      </c>
      <c r="H125" s="87">
        <f>IFERROR(VLOOKUP(H178,DAY!$A$2:$E$3000,3,0),0)</f>
        <v>23</v>
      </c>
      <c r="I125" s="87">
        <f>IFERROR(VLOOKUP(I178,DAY!$A$2:$E$3000,3,0),0)</f>
        <v>24</v>
      </c>
      <c r="J125" s="87">
        <f>IFERROR(VLOOKUP(J178,DAY!$A$2:$E$3000,3,0),0)</f>
        <v>25</v>
      </c>
      <c r="K125" s="87">
        <f>IFERROR(VLOOKUP(K178,DAY!$A$2:$E$3000,3,0),0)</f>
        <v>26</v>
      </c>
      <c r="L125" s="87">
        <f>IFERROR(VLOOKUP(L178,DAY!$A$2:$E$3000,3,0),0)</f>
        <v>27</v>
      </c>
      <c r="M125" s="87">
        <f>IFERROR(VLOOKUP(M178,DAY!$A$2:$E$3000,3,0),0)</f>
        <v>28</v>
      </c>
      <c r="N125" s="87">
        <f>IFERROR(VLOOKUP(N178,DAY!$A$2:$E$3000,3,0),0)</f>
        <v>29</v>
      </c>
      <c r="O125" s="87">
        <f>IFERROR(VLOOKUP(O178,DAY!$A$2:$E$3000,3,0),0)</f>
        <v>30</v>
      </c>
      <c r="P125" s="87">
        <f>IFERROR(VLOOKUP(P178,DAY!$A$2:$E$3000,3,0),0)</f>
        <v>31</v>
      </c>
      <c r="Q125" s="87">
        <f>IFERROR(VLOOKUP(Q178,DAY!$A$2:$E$3000,3,0),0)</f>
        <v>1</v>
      </c>
      <c r="R125" s="87">
        <f>IFERROR(VLOOKUP(R178,DAY!$A$2:$E$3000,3,0),0)</f>
        <v>2</v>
      </c>
      <c r="S125" s="87">
        <f>IFERROR(VLOOKUP(S178,DAY!$A$2:$E$3000,3,0),0)</f>
        <v>3</v>
      </c>
      <c r="T125" s="87">
        <f>IFERROR(VLOOKUP(T178,DAY!$A$2:$E$3000,3,0),0)</f>
        <v>4</v>
      </c>
      <c r="U125" s="87">
        <f>IFERROR(VLOOKUP(U178,DAY!$A$2:$E$3000,3,0),0)</f>
        <v>5</v>
      </c>
      <c r="V125" s="87">
        <f>IFERROR(VLOOKUP(V178,DAY!$A$2:$E$3000,3,0),0)</f>
        <v>6</v>
      </c>
      <c r="W125" s="87">
        <f>IFERROR(VLOOKUP(W178,DAY!$A$2:$E$3000,3,0),0)</f>
        <v>7</v>
      </c>
      <c r="X125" s="87">
        <f>IFERROR(VLOOKUP(X178,DAY!$A$2:$E$3000,3,0),0)</f>
        <v>8</v>
      </c>
      <c r="Y125" s="87">
        <f>IFERROR(VLOOKUP(Y178,DAY!$A$2:$E$3000,3,0),0)</f>
        <v>9</v>
      </c>
      <c r="Z125" s="87">
        <f>IFERROR(VLOOKUP(Z178,DAY!$A$2:$E$3000,3,0),0)</f>
        <v>10</v>
      </c>
      <c r="AA125" s="87">
        <f>IFERROR(VLOOKUP(AA178,DAY!$A$2:$E$3000,3,0),0)</f>
        <v>11</v>
      </c>
      <c r="AB125" s="87">
        <f>IFERROR(VLOOKUP(AB178,DAY!$A$2:$E$3000,3,0),0)</f>
        <v>12</v>
      </c>
      <c r="AC125" s="87">
        <f>IFERROR(VLOOKUP(AC178,DAY!$A$2:$E$3000,3,0),0)</f>
        <v>13</v>
      </c>
      <c r="AD125" s="88">
        <f>IFERROR(VLOOKUP(AD178,DAY!$A$2:$E$3000,3,0),0)</f>
        <v>14</v>
      </c>
      <c r="AE125" s="338"/>
      <c r="AF125" s="340"/>
      <c r="AG125" s="211"/>
      <c r="AH125" s="338"/>
      <c r="AI125" s="340"/>
      <c r="AJ125" s="211"/>
      <c r="AM125" s="33"/>
      <c r="AN125" s="33"/>
      <c r="AQ125" s="124">
        <f>IFERROR(VLOOKUP(AQ204,DAY!$A$2:$E$744,2,0),0)</f>
        <v>0</v>
      </c>
    </row>
    <row r="126" spans="1:43" ht="27.75" customHeight="1" x14ac:dyDescent="0.4">
      <c r="A126" s="193"/>
      <c r="B126" s="38" t="s">
        <v>2</v>
      </c>
      <c r="C126" s="89" t="str">
        <f>IFERROR(VLOOKUP(C178,DAY!$A$2:$E$3000,4,0),0)</f>
        <v>月</v>
      </c>
      <c r="D126" s="89" t="str">
        <f>IFERROR(VLOOKUP(D178,DAY!$A$2:$E$3000,4,0),0)</f>
        <v>火</v>
      </c>
      <c r="E126" s="89" t="str">
        <f>IFERROR(VLOOKUP(E178,DAY!$A$2:$E$3000,4,0),0)</f>
        <v>水</v>
      </c>
      <c r="F126" s="89" t="str">
        <f>IFERROR(VLOOKUP(F178,DAY!$A$2:$E$3000,4,0),0)</f>
        <v>木</v>
      </c>
      <c r="G126" s="89" t="str">
        <f>IFERROR(VLOOKUP(G178,DAY!$A$2:$E$3000,4,0),0)</f>
        <v>金</v>
      </c>
      <c r="H126" s="89" t="str">
        <f>IFERROR(VLOOKUP(H178,DAY!$A$2:$E$3000,4,0),0)</f>
        <v>土</v>
      </c>
      <c r="I126" s="89" t="str">
        <f>IFERROR(VLOOKUP(I178,DAY!$A$2:$E$3000,4,0),0)</f>
        <v>日</v>
      </c>
      <c r="J126" s="89" t="str">
        <f>IFERROR(VLOOKUP(J178,DAY!$A$2:$E$3000,4,0),0)</f>
        <v>月</v>
      </c>
      <c r="K126" s="89" t="str">
        <f>IFERROR(VLOOKUP(K178,DAY!$A$2:$E$3000,4,0),0)</f>
        <v>火</v>
      </c>
      <c r="L126" s="89" t="str">
        <f>IFERROR(VLOOKUP(L178,DAY!$A$2:$E$3000,4,0),0)</f>
        <v>水</v>
      </c>
      <c r="M126" s="89" t="str">
        <f>IFERROR(VLOOKUP(M178,DAY!$A$2:$E$3000,4,0),0)</f>
        <v>木</v>
      </c>
      <c r="N126" s="89" t="str">
        <f>IFERROR(VLOOKUP(N178,DAY!$A$2:$E$3000,4,0),0)</f>
        <v>金</v>
      </c>
      <c r="O126" s="89" t="str">
        <f>IFERROR(VLOOKUP(O178,DAY!$A$2:$E$3000,4,0),0)</f>
        <v>土</v>
      </c>
      <c r="P126" s="89" t="str">
        <f>IFERROR(VLOOKUP(P178,DAY!$A$2:$E$3000,4,0),0)</f>
        <v>日</v>
      </c>
      <c r="Q126" s="89" t="str">
        <f>IFERROR(VLOOKUP(Q178,DAY!$A$2:$E$3000,4,0),0)</f>
        <v>月</v>
      </c>
      <c r="R126" s="89" t="str">
        <f>IFERROR(VLOOKUP(R178,DAY!$A$2:$E$3000,4,0),0)</f>
        <v>火</v>
      </c>
      <c r="S126" s="89" t="str">
        <f>IFERROR(VLOOKUP(S178,DAY!$A$2:$E$3000,4,0),0)</f>
        <v>水</v>
      </c>
      <c r="T126" s="89" t="str">
        <f>IFERROR(VLOOKUP(T178,DAY!$A$2:$E$3000,4,0),0)</f>
        <v>木</v>
      </c>
      <c r="U126" s="89" t="str">
        <f>IFERROR(VLOOKUP(U178,DAY!$A$2:$E$3000,4,0),0)</f>
        <v>金</v>
      </c>
      <c r="V126" s="89" t="str">
        <f>IFERROR(VLOOKUP(V178,DAY!$A$2:$E$3000,4,0),0)</f>
        <v>土</v>
      </c>
      <c r="W126" s="89" t="str">
        <f>IFERROR(VLOOKUP(W178,DAY!$A$2:$E$3000,4,0),0)</f>
        <v>日</v>
      </c>
      <c r="X126" s="89" t="str">
        <f>IFERROR(VLOOKUP(X178,DAY!$A$2:$E$3000,4,0),0)</f>
        <v>月</v>
      </c>
      <c r="Y126" s="89" t="str">
        <f>IFERROR(VLOOKUP(Y178,DAY!$A$2:$E$3000,4,0),0)</f>
        <v>火</v>
      </c>
      <c r="Z126" s="89" t="str">
        <f>IFERROR(VLOOKUP(Z178,DAY!$A$2:$E$3000,4,0),0)</f>
        <v>水</v>
      </c>
      <c r="AA126" s="89" t="str">
        <f>IFERROR(VLOOKUP(AA178,DAY!$A$2:$E$3000,4,0),0)</f>
        <v>木</v>
      </c>
      <c r="AB126" s="89" t="str">
        <f>IFERROR(VLOOKUP(AB178,DAY!$A$2:$E$3000,4,0),0)</f>
        <v>金</v>
      </c>
      <c r="AC126" s="89" t="str">
        <f>IFERROR(VLOOKUP(AC178,DAY!$A$2:$E$3000,4,0),0)</f>
        <v>土</v>
      </c>
      <c r="AD126" s="89" t="str">
        <f>IFERROR(VLOOKUP(AD178,DAY!$A$2:$E$3000,4,0),0)</f>
        <v>日</v>
      </c>
      <c r="AE126" s="338"/>
      <c r="AF126" s="340"/>
      <c r="AG126" s="211"/>
      <c r="AH126" s="338"/>
      <c r="AI126" s="340"/>
      <c r="AJ126" s="211"/>
      <c r="AM126" s="33"/>
      <c r="AN126" s="33"/>
      <c r="AQ126" s="37">
        <f>IFERROR(VLOOKUP(AQ204,DAY!$A$2:$E$744,3,0),0)</f>
        <v>0</v>
      </c>
    </row>
    <row r="127" spans="1:43" ht="89.25" customHeight="1" x14ac:dyDescent="0.4">
      <c r="A127" s="193"/>
      <c r="B127" s="39" t="s">
        <v>3</v>
      </c>
      <c r="C127" s="90" t="str">
        <f>IFERROR(VLOOKUP(C178,DAY!$A$2:$E$3000,5,0),0)</f>
        <v/>
      </c>
      <c r="D127" s="90" t="str">
        <f>IFERROR(VLOOKUP(D178,DAY!$A$2:$E$3000,5,0),0)</f>
        <v/>
      </c>
      <c r="E127" s="90" t="str">
        <f>IFERROR(VLOOKUP(E178,DAY!$A$2:$E$3000,5,0),0)</f>
        <v/>
      </c>
      <c r="F127" s="90" t="str">
        <f>IFERROR(VLOOKUP(F178,DAY!$A$2:$E$3000,5,0),0)</f>
        <v/>
      </c>
      <c r="G127" s="90" t="str">
        <f>IFERROR(VLOOKUP(G178,DAY!$A$2:$E$3000,5,0),0)</f>
        <v/>
      </c>
      <c r="H127" s="90" t="str">
        <f>IFERROR(VLOOKUP(H178,DAY!$A$2:$E$3000,5,0),0)</f>
        <v/>
      </c>
      <c r="I127" s="90" t="str">
        <f>IFERROR(VLOOKUP(I178,DAY!$A$2:$E$3000,5,0),0)</f>
        <v/>
      </c>
      <c r="J127" s="90" t="str">
        <f>IFERROR(VLOOKUP(J178,DAY!$A$2:$E$3000,5,0),0)</f>
        <v/>
      </c>
      <c r="K127" s="90" t="str">
        <f>IFERROR(VLOOKUP(K178,DAY!$A$2:$E$3000,5,0),0)</f>
        <v/>
      </c>
      <c r="L127" s="90" t="str">
        <f>IFERROR(VLOOKUP(L178,DAY!$A$2:$E$3000,5,0),0)</f>
        <v/>
      </c>
      <c r="M127" s="90" t="str">
        <f>IFERROR(VLOOKUP(M178,DAY!$A$2:$E$3000,5,0),0)</f>
        <v/>
      </c>
      <c r="N127" s="90" t="str">
        <f>IFERROR(VLOOKUP(N178,DAY!$A$2:$E$3000,5,0),0)</f>
        <v/>
      </c>
      <c r="O127" s="90" t="str">
        <f>IFERROR(VLOOKUP(O178,DAY!$A$2:$E$3000,5,0),0)</f>
        <v/>
      </c>
      <c r="P127" s="90" t="str">
        <f>IFERROR(VLOOKUP(P178,DAY!$A$2:$E$3000,5,0),0)</f>
        <v/>
      </c>
      <c r="Q127" s="90" t="str">
        <f>IFERROR(VLOOKUP(Q178,DAY!$A$2:$E$3000,5,0),0)</f>
        <v/>
      </c>
      <c r="R127" s="90" t="str">
        <f>IFERROR(VLOOKUP(R178,DAY!$A$2:$E$3000,5,0),0)</f>
        <v/>
      </c>
      <c r="S127" s="90" t="str">
        <f>IFERROR(VLOOKUP(S178,DAY!$A$2:$E$3000,5,0),0)</f>
        <v/>
      </c>
      <c r="T127" s="90" t="str">
        <f>IFERROR(VLOOKUP(T178,DAY!$A$2:$E$3000,5,0),0)</f>
        <v/>
      </c>
      <c r="U127" s="90" t="str">
        <f>IFERROR(VLOOKUP(U178,DAY!$A$2:$E$3000,5,0),0)</f>
        <v/>
      </c>
      <c r="V127" s="90" t="str">
        <f>IFERROR(VLOOKUP(V178,DAY!$A$2:$E$3000,5,0),0)</f>
        <v/>
      </c>
      <c r="W127" s="90" t="str">
        <f>IFERROR(VLOOKUP(W178,DAY!$A$2:$E$3000,5,0),0)</f>
        <v/>
      </c>
      <c r="X127" s="90" t="str">
        <f>IFERROR(VLOOKUP(X178,DAY!$A$2:$E$3000,5,0),0)</f>
        <v/>
      </c>
      <c r="Y127" s="90" t="str">
        <f>IFERROR(VLOOKUP(Y178,DAY!$A$2:$E$3000,5,0),0)</f>
        <v/>
      </c>
      <c r="Z127" s="90" t="str">
        <f>IFERROR(VLOOKUP(Z178,DAY!$A$2:$E$3000,5,0),0)</f>
        <v/>
      </c>
      <c r="AA127" s="90" t="str">
        <f>IFERROR(VLOOKUP(AA178,DAY!$A$2:$E$3000,5,0),0)</f>
        <v/>
      </c>
      <c r="AB127" s="90" t="str">
        <f>IFERROR(VLOOKUP(AB178,DAY!$A$2:$E$3000,5,0),0)</f>
        <v/>
      </c>
      <c r="AC127" s="90" t="str">
        <f>IFERROR(VLOOKUP(AC178,DAY!$A$2:$E$3000,5,0),0)</f>
        <v/>
      </c>
      <c r="AD127" s="90" t="str">
        <f>IFERROR(VLOOKUP(AD178,DAY!$A$2:$E$3000,5,0),0)</f>
        <v/>
      </c>
      <c r="AE127" s="338"/>
      <c r="AF127" s="340"/>
      <c r="AG127" s="212"/>
      <c r="AH127" s="338"/>
      <c r="AI127" s="340"/>
      <c r="AJ127" s="212"/>
      <c r="AM127" s="41"/>
      <c r="AN127" s="41"/>
      <c r="AQ127" s="37">
        <f>IFERROR(VLOOKUP(AQ204,DAY!$A$2:$E$744,4,0),0)</f>
        <v>0</v>
      </c>
    </row>
    <row r="128" spans="1:43" ht="27.75" customHeight="1" x14ac:dyDescent="0.4">
      <c r="A128" s="193"/>
      <c r="B128" s="126" t="s">
        <v>4</v>
      </c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37">
        <f>IF(COUNT(C128:AD128)=0,+(COUNTIF(C128:AD128,"作業"))+(COUNTIF(C128:AD128,"休日")),"")</f>
        <v>0</v>
      </c>
      <c r="AF128" s="138">
        <f>IF(+COUNT(C128:AD128)=0,(COUNTIF(C128:AD128,"休日")),"")</f>
        <v>0</v>
      </c>
      <c r="AG128" s="333">
        <f>IFERROR(IF(COUNTA(C128:AD128)=0,0,IF(COUNTA(C128:AD128)&lt;28,$F$150,IF(AM129&gt;0.284,$F$148,$F$149))),0)</f>
        <v>0</v>
      </c>
      <c r="AH128" s="137">
        <f>IF(COUNT(C129:AD129)=0,+(COUNTIF(C129:AD129,"作業"))+(COUNTIF(C129:AD129,"休日")),"")</f>
        <v>0</v>
      </c>
      <c r="AI128" s="138">
        <f>IF(COUNT(C129:AD129)=0,(COUNTIF(C129:AD129,"休日")),"")</f>
        <v>0</v>
      </c>
      <c r="AJ128" s="333">
        <f>IFERROR(IF(COUNTA(C129:AD129)=0,0,IF(COUNTA(C129:AD129)&lt;28,$F$150,IF(AN129&gt;0.284,$F$146,$F$147))),0)</f>
        <v>0</v>
      </c>
      <c r="AL128" s="40"/>
      <c r="AM128" s="33"/>
      <c r="AN128" s="33"/>
      <c r="AQ128" s="39">
        <f>IFERROR(VLOOKUP(AQ204,DAY!$A$2:$E$744,5,0),0)</f>
        <v>0</v>
      </c>
    </row>
    <row r="129" spans="1:62" ht="27.75" customHeight="1" thickBot="1" x14ac:dyDescent="0.45">
      <c r="A129" s="222"/>
      <c r="B129" s="127" t="s">
        <v>5</v>
      </c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335">
        <f>IFERROR(AM129,0)</f>
        <v>0</v>
      </c>
      <c r="AF129" s="336"/>
      <c r="AG129" s="334"/>
      <c r="AH129" s="335">
        <f>IFERROR(AN129,0)</f>
        <v>0</v>
      </c>
      <c r="AI129" s="336"/>
      <c r="AJ129" s="334"/>
      <c r="AM129" s="46" t="e">
        <f>ROUNDDOWN(AF128/AE128,3)</f>
        <v>#DIV/0!</v>
      </c>
      <c r="AN129" s="47" t="e">
        <f>ROUNDDOWN(AI128/AH128,3)</f>
        <v>#DIV/0!</v>
      </c>
      <c r="AQ129" s="43">
        <f>IFERROR(VLOOKUP(AQ204,DAY!$A$2:$E$744,6,0),0)</f>
        <v>0</v>
      </c>
    </row>
    <row r="130" spans="1:62" ht="27.75" customHeight="1" thickBot="1" x14ac:dyDescent="0.45">
      <c r="A130" s="196" t="s">
        <v>81</v>
      </c>
      <c r="B130" s="32" t="s">
        <v>0</v>
      </c>
      <c r="C130" s="86">
        <f>IFERROR(VLOOKUP(C179,DAY!$A$2:$E$3000,2,0),0)</f>
        <v>9</v>
      </c>
      <c r="D130" s="86">
        <f>IFERROR(VLOOKUP(D179,DAY!$A$2:$E$3000,2,0),0)</f>
        <v>9</v>
      </c>
      <c r="E130" s="86">
        <f>IFERROR(VLOOKUP(E179,DAY!$A$2:$E$3000,2,0),0)</f>
        <v>9</v>
      </c>
      <c r="F130" s="86">
        <f>IFERROR(VLOOKUP(F179,DAY!$A$2:$E$3000,2,0),0)</f>
        <v>9</v>
      </c>
      <c r="G130" s="86">
        <f>IFERROR(VLOOKUP(G179,DAY!$A$2:$E$3000,2,0),0)</f>
        <v>9</v>
      </c>
      <c r="H130" s="86">
        <f>IFERROR(VLOOKUP(H179,DAY!$A$2:$E$3000,2,0),0)</f>
        <v>9</v>
      </c>
      <c r="I130" s="86">
        <f>IFERROR(VLOOKUP(I179,DAY!$A$2:$E$3000,2,0),0)</f>
        <v>9</v>
      </c>
      <c r="J130" s="86">
        <f>IFERROR(VLOOKUP(J179,DAY!$A$2:$E$3000,2,0),0)</f>
        <v>9</v>
      </c>
      <c r="K130" s="86">
        <f>IFERROR(VLOOKUP(K179,DAY!$A$2:$E$3000,2,0),0)</f>
        <v>9</v>
      </c>
      <c r="L130" s="86">
        <f>IFERROR(VLOOKUP(L179,DAY!$A$2:$E$3000,2,0),0)</f>
        <v>9</v>
      </c>
      <c r="M130" s="86">
        <f>IFERROR(VLOOKUP(M179,DAY!$A$2:$E$3000,2,0),0)</f>
        <v>9</v>
      </c>
      <c r="N130" s="86">
        <f>IFERROR(VLOOKUP(N179,DAY!$A$2:$E$3000,2,0),0)</f>
        <v>9</v>
      </c>
      <c r="O130" s="86">
        <f>IFERROR(VLOOKUP(O179,DAY!$A$2:$E$3000,2,0),0)</f>
        <v>9</v>
      </c>
      <c r="P130" s="86">
        <f>IFERROR(VLOOKUP(P179,DAY!$A$2:$E$3000,2,0),0)</f>
        <v>9</v>
      </c>
      <c r="Q130" s="86">
        <f>IFERROR(VLOOKUP(Q179,DAY!$A$2:$E$3000,2,0),0)</f>
        <v>9</v>
      </c>
      <c r="R130" s="86">
        <f>IFERROR(VLOOKUP(R179,DAY!$A$2:$E$3000,2,0),0)</f>
        <v>9</v>
      </c>
      <c r="S130" s="86">
        <f>IFERROR(VLOOKUP(S179,DAY!$A$2:$E$3000,2,0),0)</f>
        <v>10</v>
      </c>
      <c r="T130" s="86">
        <f>IFERROR(VLOOKUP(T179,DAY!$A$2:$E$3000,2,0),0)</f>
        <v>10</v>
      </c>
      <c r="U130" s="86">
        <f>IFERROR(VLOOKUP(U179,DAY!$A$2:$E$3000,2,0),0)</f>
        <v>10</v>
      </c>
      <c r="V130" s="86">
        <f>IFERROR(VLOOKUP(V179,DAY!$A$2:$E$3000,2,0),0)</f>
        <v>10</v>
      </c>
      <c r="W130" s="86">
        <f>IFERROR(VLOOKUP(W179,DAY!$A$2:$E$3000,2,0),0)</f>
        <v>10</v>
      </c>
      <c r="X130" s="86">
        <f>IFERROR(VLOOKUP(X179,DAY!$A$2:$E$3000,2,0),0)</f>
        <v>10</v>
      </c>
      <c r="Y130" s="86">
        <f>IFERROR(VLOOKUP(Y179,DAY!$A$2:$E$3000,2,0),0)</f>
        <v>10</v>
      </c>
      <c r="Z130" s="86">
        <f>IFERROR(VLOOKUP(Z179,DAY!$A$2:$E$3000,2,0),0)</f>
        <v>10</v>
      </c>
      <c r="AA130" s="86">
        <f>IFERROR(VLOOKUP(AA179,DAY!$A$2:$E$3000,2,0),0)</f>
        <v>10</v>
      </c>
      <c r="AB130" s="86">
        <f>IFERROR(VLOOKUP(AB179,DAY!$A$2:$E$3000,2,0),0)</f>
        <v>10</v>
      </c>
      <c r="AC130" s="86">
        <f>IFERROR(VLOOKUP(AC179,DAY!$A$2:$E$3000,2,0),0)</f>
        <v>10</v>
      </c>
      <c r="AD130" s="86">
        <f>IFERROR(VLOOKUP(AD179,DAY!$A$2:$E$3000,2,0),0)</f>
        <v>10</v>
      </c>
      <c r="AE130" s="337" t="s">
        <v>11</v>
      </c>
      <c r="AF130" s="339" t="s">
        <v>12</v>
      </c>
      <c r="AG130" s="211" t="s">
        <v>84</v>
      </c>
      <c r="AH130" s="341" t="s">
        <v>11</v>
      </c>
      <c r="AI130" s="342" t="s">
        <v>13</v>
      </c>
      <c r="AJ130" s="211" t="s">
        <v>84</v>
      </c>
      <c r="AK130" s="40"/>
      <c r="AM130" s="33"/>
      <c r="AN130" s="33"/>
      <c r="AQ130" s="45">
        <f>IFERROR(VLOOKUP(AQ204,DAY!$A$2:$E$744,7,0),0)</f>
        <v>0</v>
      </c>
    </row>
    <row r="131" spans="1:62" ht="27.75" customHeight="1" x14ac:dyDescent="0.4">
      <c r="A131" s="193"/>
      <c r="B131" s="35" t="s">
        <v>1</v>
      </c>
      <c r="C131" s="87">
        <f>IFERROR(VLOOKUP(C179,DAY!$A$2:$E$3000,3,0),0)</f>
        <v>15</v>
      </c>
      <c r="D131" s="87">
        <f>IFERROR(VLOOKUP(D179,DAY!$A$2:$E$3000,3,0),0)</f>
        <v>16</v>
      </c>
      <c r="E131" s="87">
        <f>IFERROR(VLOOKUP(E179,DAY!$A$2:$E$3000,3,0),0)</f>
        <v>17</v>
      </c>
      <c r="F131" s="87">
        <f>IFERROR(VLOOKUP(F179,DAY!$A$2:$E$3000,3,0),0)</f>
        <v>18</v>
      </c>
      <c r="G131" s="87">
        <f>IFERROR(VLOOKUP(G179,DAY!$A$2:$E$3000,3,0),0)</f>
        <v>19</v>
      </c>
      <c r="H131" s="87">
        <f>IFERROR(VLOOKUP(H179,DAY!$A$2:$E$3000,3,0),0)</f>
        <v>20</v>
      </c>
      <c r="I131" s="87">
        <f>IFERROR(VLOOKUP(I179,DAY!$A$2:$E$3000,3,0),0)</f>
        <v>21</v>
      </c>
      <c r="J131" s="87">
        <f>IFERROR(VLOOKUP(J179,DAY!$A$2:$E$3000,3,0),0)</f>
        <v>22</v>
      </c>
      <c r="K131" s="87">
        <f>IFERROR(VLOOKUP(K179,DAY!$A$2:$E$3000,3,0),0)</f>
        <v>23</v>
      </c>
      <c r="L131" s="87">
        <f>IFERROR(VLOOKUP(L179,DAY!$A$2:$E$3000,3,0),0)</f>
        <v>24</v>
      </c>
      <c r="M131" s="87">
        <f>IFERROR(VLOOKUP(M179,DAY!$A$2:$E$3000,3,0),0)</f>
        <v>25</v>
      </c>
      <c r="N131" s="87">
        <f>IFERROR(VLOOKUP(N179,DAY!$A$2:$E$3000,3,0),0)</f>
        <v>26</v>
      </c>
      <c r="O131" s="87">
        <f>IFERROR(VLOOKUP(O179,DAY!$A$2:$E$3000,3,0),0)</f>
        <v>27</v>
      </c>
      <c r="P131" s="87">
        <f>IFERROR(VLOOKUP(P179,DAY!$A$2:$E$3000,3,0),0)</f>
        <v>28</v>
      </c>
      <c r="Q131" s="87">
        <f>IFERROR(VLOOKUP(Q179,DAY!$A$2:$E$3000,3,0),0)</f>
        <v>29</v>
      </c>
      <c r="R131" s="87">
        <f>IFERROR(VLOOKUP(R179,DAY!$A$2:$E$3000,3,0),0)</f>
        <v>30</v>
      </c>
      <c r="S131" s="87">
        <f>IFERROR(VLOOKUP(S179,DAY!$A$2:$E$3000,3,0),0)</f>
        <v>1</v>
      </c>
      <c r="T131" s="87">
        <f>IFERROR(VLOOKUP(T179,DAY!$A$2:$E$3000,3,0),0)</f>
        <v>2</v>
      </c>
      <c r="U131" s="87">
        <f>IFERROR(VLOOKUP(U179,DAY!$A$2:$E$3000,3,0),0)</f>
        <v>3</v>
      </c>
      <c r="V131" s="87">
        <f>IFERROR(VLOOKUP(V179,DAY!$A$2:$E$3000,3,0),0)</f>
        <v>4</v>
      </c>
      <c r="W131" s="87">
        <f>IFERROR(VLOOKUP(W179,DAY!$A$2:$E$3000,3,0),0)</f>
        <v>5</v>
      </c>
      <c r="X131" s="87">
        <f>IFERROR(VLOOKUP(X179,DAY!$A$2:$E$3000,3,0),0)</f>
        <v>6</v>
      </c>
      <c r="Y131" s="87">
        <f>IFERROR(VLOOKUP(Y179,DAY!$A$2:$E$3000,3,0),0)</f>
        <v>7</v>
      </c>
      <c r="Z131" s="87">
        <f>IFERROR(VLOOKUP(Z179,DAY!$A$2:$E$3000,3,0),0)</f>
        <v>8</v>
      </c>
      <c r="AA131" s="87">
        <f>IFERROR(VLOOKUP(AA179,DAY!$A$2:$E$3000,3,0),0)</f>
        <v>9</v>
      </c>
      <c r="AB131" s="87">
        <f>IFERROR(VLOOKUP(AB179,DAY!$A$2:$E$3000,3,0),0)</f>
        <v>10</v>
      </c>
      <c r="AC131" s="87">
        <f>IFERROR(VLOOKUP(AC179,DAY!$A$2:$E$3000,3,0),0)</f>
        <v>11</v>
      </c>
      <c r="AD131" s="88">
        <f>IFERROR(VLOOKUP(AD179,DAY!$A$2:$E$3000,3,0),0)</f>
        <v>12</v>
      </c>
      <c r="AE131" s="338"/>
      <c r="AF131" s="340"/>
      <c r="AG131" s="211"/>
      <c r="AH131" s="338"/>
      <c r="AI131" s="340"/>
      <c r="AJ131" s="211"/>
      <c r="AM131" s="33"/>
      <c r="AN131" s="33"/>
      <c r="AQ131" s="124">
        <f>IFERROR(VLOOKUP(AQ210,DAY!$A$2:$E$744,2,0),0)</f>
        <v>0</v>
      </c>
    </row>
    <row r="132" spans="1:62" ht="27.75" customHeight="1" x14ac:dyDescent="0.4">
      <c r="A132" s="193"/>
      <c r="B132" s="38" t="s">
        <v>2</v>
      </c>
      <c r="C132" s="89" t="str">
        <f>IFERROR(VLOOKUP(C179,DAY!$A$2:$E$3000,4,0),0)</f>
        <v>月</v>
      </c>
      <c r="D132" s="89" t="str">
        <f>IFERROR(VLOOKUP(D179,DAY!$A$2:$E$3000,4,0),0)</f>
        <v>火</v>
      </c>
      <c r="E132" s="89" t="str">
        <f>IFERROR(VLOOKUP(E179,DAY!$A$2:$E$3000,4,0),0)</f>
        <v>水</v>
      </c>
      <c r="F132" s="89" t="str">
        <f>IFERROR(VLOOKUP(F179,DAY!$A$2:$E$3000,4,0),0)</f>
        <v>木</v>
      </c>
      <c r="G132" s="89" t="str">
        <f>IFERROR(VLOOKUP(G179,DAY!$A$2:$E$3000,4,0),0)</f>
        <v>金</v>
      </c>
      <c r="H132" s="89" t="str">
        <f>IFERROR(VLOOKUP(H179,DAY!$A$2:$E$3000,4,0),0)</f>
        <v>土</v>
      </c>
      <c r="I132" s="89" t="str">
        <f>IFERROR(VLOOKUP(I179,DAY!$A$2:$E$3000,4,0),0)</f>
        <v>日</v>
      </c>
      <c r="J132" s="89" t="str">
        <f>IFERROR(VLOOKUP(J179,DAY!$A$2:$E$3000,4,0),0)</f>
        <v>月</v>
      </c>
      <c r="K132" s="89" t="str">
        <f>IFERROR(VLOOKUP(K179,DAY!$A$2:$E$3000,4,0),0)</f>
        <v>火</v>
      </c>
      <c r="L132" s="89" t="str">
        <f>IFERROR(VLOOKUP(L179,DAY!$A$2:$E$3000,4,0),0)</f>
        <v>水</v>
      </c>
      <c r="M132" s="89" t="str">
        <f>IFERROR(VLOOKUP(M179,DAY!$A$2:$E$3000,4,0),0)</f>
        <v>木</v>
      </c>
      <c r="N132" s="89" t="str">
        <f>IFERROR(VLOOKUP(N179,DAY!$A$2:$E$3000,4,0),0)</f>
        <v>金</v>
      </c>
      <c r="O132" s="89" t="str">
        <f>IFERROR(VLOOKUP(O179,DAY!$A$2:$E$3000,4,0),0)</f>
        <v>土</v>
      </c>
      <c r="P132" s="89" t="str">
        <f>IFERROR(VLOOKUP(P179,DAY!$A$2:$E$3000,4,0),0)</f>
        <v>日</v>
      </c>
      <c r="Q132" s="89" t="str">
        <f>IFERROR(VLOOKUP(Q179,DAY!$A$2:$E$3000,4,0),0)</f>
        <v>月</v>
      </c>
      <c r="R132" s="89" t="str">
        <f>IFERROR(VLOOKUP(R179,DAY!$A$2:$E$3000,4,0),0)</f>
        <v>火</v>
      </c>
      <c r="S132" s="89" t="str">
        <f>IFERROR(VLOOKUP(S179,DAY!$A$2:$E$3000,4,0),0)</f>
        <v>水</v>
      </c>
      <c r="T132" s="89" t="str">
        <f>IFERROR(VLOOKUP(T179,DAY!$A$2:$E$3000,4,0),0)</f>
        <v>木</v>
      </c>
      <c r="U132" s="89" t="str">
        <f>IFERROR(VLOOKUP(U179,DAY!$A$2:$E$3000,4,0),0)</f>
        <v>金</v>
      </c>
      <c r="V132" s="89" t="str">
        <f>IFERROR(VLOOKUP(V179,DAY!$A$2:$E$3000,4,0),0)</f>
        <v>土</v>
      </c>
      <c r="W132" s="89" t="str">
        <f>IFERROR(VLOOKUP(W179,DAY!$A$2:$E$3000,4,0),0)</f>
        <v>日</v>
      </c>
      <c r="X132" s="89" t="str">
        <f>IFERROR(VLOOKUP(X179,DAY!$A$2:$E$3000,4,0),0)</f>
        <v>月</v>
      </c>
      <c r="Y132" s="89" t="str">
        <f>IFERROR(VLOOKUP(Y179,DAY!$A$2:$E$3000,4,0),0)</f>
        <v>火</v>
      </c>
      <c r="Z132" s="89" t="str">
        <f>IFERROR(VLOOKUP(Z179,DAY!$A$2:$E$3000,4,0),0)</f>
        <v>水</v>
      </c>
      <c r="AA132" s="89" t="str">
        <f>IFERROR(VLOOKUP(AA179,DAY!$A$2:$E$3000,4,0),0)</f>
        <v>木</v>
      </c>
      <c r="AB132" s="89" t="str">
        <f>IFERROR(VLOOKUP(AB179,DAY!$A$2:$E$3000,4,0),0)</f>
        <v>金</v>
      </c>
      <c r="AC132" s="89" t="str">
        <f>IFERROR(VLOOKUP(AC179,DAY!$A$2:$E$3000,4,0),0)</f>
        <v>土</v>
      </c>
      <c r="AD132" s="89" t="str">
        <f>IFERROR(VLOOKUP(AD179,DAY!$A$2:$E$3000,4,0),0)</f>
        <v>日</v>
      </c>
      <c r="AE132" s="338"/>
      <c r="AF132" s="340"/>
      <c r="AG132" s="211"/>
      <c r="AH132" s="338"/>
      <c r="AI132" s="340"/>
      <c r="AJ132" s="211"/>
      <c r="AM132" s="33"/>
      <c r="AN132" s="33"/>
      <c r="AQ132" s="37">
        <f>IFERROR(VLOOKUP(AQ210,DAY!$A$2:$E$744,3,0),0)</f>
        <v>0</v>
      </c>
    </row>
    <row r="133" spans="1:62" ht="89.25" customHeight="1" x14ac:dyDescent="0.4">
      <c r="A133" s="193"/>
      <c r="B133" s="39" t="s">
        <v>3</v>
      </c>
      <c r="C133" s="90" t="str">
        <f>IFERROR(VLOOKUP(C179,DAY!$A$2:$E$3000,5,0),0)</f>
        <v>敬老の日</v>
      </c>
      <c r="D133" s="90" t="str">
        <f>IFERROR(VLOOKUP(D179,DAY!$A$2:$E$3000,5,0),0)</f>
        <v/>
      </c>
      <c r="E133" s="90" t="str">
        <f>IFERROR(VLOOKUP(E179,DAY!$A$2:$E$3000,5,0),0)</f>
        <v/>
      </c>
      <c r="F133" s="90" t="str">
        <f>IFERROR(VLOOKUP(F179,DAY!$A$2:$E$3000,5,0),0)</f>
        <v/>
      </c>
      <c r="G133" s="90" t="str">
        <f>IFERROR(VLOOKUP(G179,DAY!$A$2:$E$3000,5,0),0)</f>
        <v/>
      </c>
      <c r="H133" s="90" t="str">
        <f>IFERROR(VLOOKUP(H179,DAY!$A$2:$E$3000,5,0),0)</f>
        <v/>
      </c>
      <c r="I133" s="90" t="str">
        <f>IFERROR(VLOOKUP(I179,DAY!$A$2:$E$3000,5,0),0)</f>
        <v/>
      </c>
      <c r="J133" s="90" t="str">
        <f>IFERROR(VLOOKUP(J179,DAY!$A$2:$E$3000,5,0),0)</f>
        <v/>
      </c>
      <c r="K133" s="90" t="str">
        <f>IFERROR(VLOOKUP(K179,DAY!$A$2:$E$3000,5,0),0)</f>
        <v>秋分の日</v>
      </c>
      <c r="L133" s="90" t="str">
        <f>IFERROR(VLOOKUP(L179,DAY!$A$2:$E$3000,5,0),0)</f>
        <v/>
      </c>
      <c r="M133" s="90" t="str">
        <f>IFERROR(VLOOKUP(M179,DAY!$A$2:$E$3000,5,0),0)</f>
        <v/>
      </c>
      <c r="N133" s="90" t="str">
        <f>IFERROR(VLOOKUP(N179,DAY!$A$2:$E$3000,5,0),0)</f>
        <v/>
      </c>
      <c r="O133" s="90" t="str">
        <f>IFERROR(VLOOKUP(O179,DAY!$A$2:$E$3000,5,0),0)</f>
        <v/>
      </c>
      <c r="P133" s="90" t="str">
        <f>IFERROR(VLOOKUP(P179,DAY!$A$2:$E$3000,5,0),0)</f>
        <v/>
      </c>
      <c r="Q133" s="90" t="str">
        <f>IFERROR(VLOOKUP(Q179,DAY!$A$2:$E$3000,5,0),0)</f>
        <v/>
      </c>
      <c r="R133" s="90" t="str">
        <f>IFERROR(VLOOKUP(R179,DAY!$A$2:$E$3000,5,0),0)</f>
        <v/>
      </c>
      <c r="S133" s="90" t="str">
        <f>IFERROR(VLOOKUP(S179,DAY!$A$2:$E$3000,5,0),0)</f>
        <v/>
      </c>
      <c r="T133" s="90" t="str">
        <f>IFERROR(VLOOKUP(T179,DAY!$A$2:$E$3000,5,0),0)</f>
        <v/>
      </c>
      <c r="U133" s="90" t="str">
        <f>IFERROR(VLOOKUP(U179,DAY!$A$2:$E$3000,5,0),0)</f>
        <v/>
      </c>
      <c r="V133" s="90" t="str">
        <f>IFERROR(VLOOKUP(V179,DAY!$A$2:$E$3000,5,0),0)</f>
        <v/>
      </c>
      <c r="W133" s="90" t="str">
        <f>IFERROR(VLOOKUP(W179,DAY!$A$2:$E$3000,5,0),0)</f>
        <v/>
      </c>
      <c r="X133" s="90" t="str">
        <f>IFERROR(VLOOKUP(X179,DAY!$A$2:$E$3000,5,0),0)</f>
        <v/>
      </c>
      <c r="Y133" s="90" t="str">
        <f>IFERROR(VLOOKUP(Y179,DAY!$A$2:$E$3000,5,0),0)</f>
        <v/>
      </c>
      <c r="Z133" s="90" t="str">
        <f>IFERROR(VLOOKUP(Z179,DAY!$A$2:$E$3000,5,0),0)</f>
        <v/>
      </c>
      <c r="AA133" s="90" t="str">
        <f>IFERROR(VLOOKUP(AA179,DAY!$A$2:$E$3000,5,0),0)</f>
        <v/>
      </c>
      <c r="AB133" s="90" t="str">
        <f>IFERROR(VLOOKUP(AB179,DAY!$A$2:$E$3000,5,0),0)</f>
        <v/>
      </c>
      <c r="AC133" s="90" t="str">
        <f>IFERROR(VLOOKUP(AC179,DAY!$A$2:$E$3000,5,0),0)</f>
        <v/>
      </c>
      <c r="AD133" s="90" t="str">
        <f>IFERROR(VLOOKUP(AD179,DAY!$A$2:$E$3000,5,0),0)</f>
        <v/>
      </c>
      <c r="AE133" s="338"/>
      <c r="AF133" s="340"/>
      <c r="AG133" s="212"/>
      <c r="AH133" s="338"/>
      <c r="AI133" s="340"/>
      <c r="AJ133" s="212"/>
      <c r="AM133" s="41"/>
      <c r="AN133" s="41"/>
      <c r="AQ133" s="37">
        <f>IFERROR(VLOOKUP(AQ210,DAY!$A$2:$E$744,4,0),0)</f>
        <v>0</v>
      </c>
    </row>
    <row r="134" spans="1:62" ht="27.75" customHeight="1" x14ac:dyDescent="0.4">
      <c r="A134" s="193"/>
      <c r="B134" s="126" t="s">
        <v>4</v>
      </c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37">
        <f>IF(COUNT(C134:AD134)=0,+(COUNTIF(C134:AD134,"作業"))+(COUNTIF(C134:AD134,"休日")),"")</f>
        <v>0</v>
      </c>
      <c r="AF134" s="138">
        <f>IF(+COUNT(C134:AD134)=0,(COUNTIF(C134:AD134,"休日")),"")</f>
        <v>0</v>
      </c>
      <c r="AG134" s="333">
        <f>IFERROR(IF(COUNTA(C134:AD134)=0,0,IF(COUNTA(C134:AD134)&lt;28,$F$150,IF(AM135&gt;0.284,$F$148,$F$149))),0)</f>
        <v>0</v>
      </c>
      <c r="AH134" s="137">
        <f>IF(COUNT(C135:AD135)=0,+(COUNTIF(C135:AD135,"作業"))+(COUNTIF(C135:AD135,"休日")),"")</f>
        <v>0</v>
      </c>
      <c r="AI134" s="138">
        <f>IF(COUNT(C135:AD135)=0,(COUNTIF(C135:AD135,"休日")),"")</f>
        <v>0</v>
      </c>
      <c r="AJ134" s="333">
        <f>IFERROR(IF(COUNTA(C135:AD135)=0,0,IF(COUNTA(C135:AD135)&lt;28,$F$150,IF(AN135&gt;0.284,$F$146,$F$147))),0)</f>
        <v>0</v>
      </c>
      <c r="AL134" s="40"/>
      <c r="AM134" s="33"/>
      <c r="AN134" s="33"/>
      <c r="AQ134" s="39">
        <f>IFERROR(VLOOKUP(AQ210,DAY!$A$2:$E$744,5,0),0)</f>
        <v>0</v>
      </c>
    </row>
    <row r="135" spans="1:62" ht="27.75" customHeight="1" thickBot="1" x14ac:dyDescent="0.45">
      <c r="A135" s="222"/>
      <c r="B135" s="127" t="s">
        <v>5</v>
      </c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335">
        <f>IFERROR(AM135,0)</f>
        <v>0</v>
      </c>
      <c r="AF135" s="336"/>
      <c r="AG135" s="334"/>
      <c r="AH135" s="335">
        <f>IFERROR(AN135,0)</f>
        <v>0</v>
      </c>
      <c r="AI135" s="336"/>
      <c r="AJ135" s="334"/>
      <c r="AM135" s="46" t="e">
        <f>ROUNDDOWN(AF134/AE134,3)</f>
        <v>#DIV/0!</v>
      </c>
      <c r="AN135" s="47" t="e">
        <f>ROUNDDOWN(AI134/AH134,3)</f>
        <v>#DIV/0!</v>
      </c>
      <c r="AQ135" s="43">
        <f>IFERROR(VLOOKUP(AQ210,DAY!$A$2:$E$744,6,0),0)</f>
        <v>0</v>
      </c>
    </row>
    <row r="136" spans="1:62" ht="21.75" hidden="1" customHeight="1" thickBot="1" x14ac:dyDescent="0.45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29"/>
      <c r="AF136" s="229"/>
      <c r="AG136" s="121"/>
      <c r="AH136" s="229"/>
      <c r="AI136" s="229"/>
      <c r="AJ136" s="96"/>
      <c r="AK136" s="40"/>
      <c r="AM136" s="33"/>
      <c r="AN136" s="33"/>
      <c r="AQ136" s="45">
        <f>IFERROR(VLOOKUP(AQ210,DAY!$A$2:$E$744,7,0),0)</f>
        <v>0</v>
      </c>
      <c r="BJ136" s="160"/>
    </row>
    <row r="137" spans="1:62" ht="15" hidden="1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AM137" s="33"/>
      <c r="AN137" s="33"/>
    </row>
    <row r="138" spans="1:62" hidden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AM138" s="33"/>
      <c r="AN138" s="33"/>
    </row>
    <row r="139" spans="1:62" hidden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AM139" s="33"/>
      <c r="AN139" s="33"/>
    </row>
    <row r="140" spans="1:62" ht="15" hidden="1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AM140" s="33"/>
      <c r="AN140" s="33"/>
    </row>
    <row r="141" spans="1:62" ht="15" hidden="1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AM141" s="33"/>
      <c r="AN141" s="33"/>
    </row>
    <row r="142" spans="1:62" hidden="1" x14ac:dyDescent="0.4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AM142" s="33"/>
      <c r="AN142" s="33"/>
    </row>
    <row r="143" spans="1:62" ht="26.25" hidden="1" x14ac:dyDescent="0.4">
      <c r="A143" s="23"/>
      <c r="B143" s="51"/>
      <c r="C143" s="51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112"/>
      <c r="AA143" s="113"/>
      <c r="AB143" s="113"/>
      <c r="AC143" s="113"/>
      <c r="AD143" s="113"/>
      <c r="AE143" s="114"/>
      <c r="AF143" s="114"/>
      <c r="AG143" s="114"/>
      <c r="AH143" s="113"/>
      <c r="AI143" s="113"/>
      <c r="AJ143" s="113"/>
      <c r="AM143" s="33"/>
      <c r="AN143" s="33"/>
    </row>
    <row r="144" spans="1:62" hidden="1" x14ac:dyDescent="0.4"/>
    <row r="145" spans="1:40" hidden="1" x14ac:dyDescent="0.4">
      <c r="A145" s="55"/>
      <c r="B145" s="56"/>
      <c r="C145" s="37"/>
      <c r="D145" s="57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9"/>
      <c r="AJ145" s="62"/>
    </row>
    <row r="146" spans="1:40" ht="21" hidden="1" x14ac:dyDescent="0.4">
      <c r="A146" s="60"/>
      <c r="B146" s="30"/>
      <c r="C146" s="61" t="s">
        <v>87</v>
      </c>
      <c r="D146" s="61" t="s">
        <v>87</v>
      </c>
      <c r="E146" s="62"/>
      <c r="F146" s="57" t="s">
        <v>82</v>
      </c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 t="s">
        <v>49</v>
      </c>
      <c r="AA146" s="62">
        <v>0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40" ht="31.5" hidden="1" x14ac:dyDescent="0.4">
      <c r="A147" s="60"/>
      <c r="B147" s="30"/>
      <c r="C147" s="61" t="s">
        <v>19</v>
      </c>
      <c r="D147" s="61" t="s">
        <v>19</v>
      </c>
      <c r="E147" s="62"/>
      <c r="F147" s="57" t="s">
        <v>14</v>
      </c>
      <c r="G147" s="62"/>
      <c r="H147" s="62"/>
      <c r="I147" s="62"/>
      <c r="J147" s="171" t="s">
        <v>121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21" t="s">
        <v>50</v>
      </c>
      <c r="AA147" s="62">
        <v>1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40" ht="31.5" hidden="1" customHeight="1" x14ac:dyDescent="0.4">
      <c r="A148" s="60"/>
      <c r="B148" s="30"/>
      <c r="C148" s="61" t="s">
        <v>99</v>
      </c>
      <c r="D148" s="61" t="s">
        <v>99</v>
      </c>
      <c r="E148" s="62"/>
      <c r="F148" s="57" t="s">
        <v>105</v>
      </c>
      <c r="G148" s="62"/>
      <c r="H148" s="62"/>
      <c r="I148" s="62"/>
      <c r="J148" s="171" t="s">
        <v>122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51</v>
      </c>
      <c r="AA148" s="62">
        <v>2</v>
      </c>
      <c r="AB148" s="62"/>
      <c r="AC148" s="62"/>
      <c r="AD148" s="62"/>
      <c r="AE148" s="97"/>
      <c r="AF148" s="62"/>
      <c r="AG148" s="62"/>
      <c r="AH148" s="62"/>
      <c r="AI148" s="63"/>
      <c r="AJ148" s="62"/>
    </row>
    <row r="149" spans="1:40" ht="31.5" hidden="1" customHeight="1" x14ac:dyDescent="0.4">
      <c r="A149" s="60"/>
      <c r="B149" s="30"/>
      <c r="C149" s="61" t="s">
        <v>88</v>
      </c>
      <c r="D149" s="61" t="s">
        <v>88</v>
      </c>
      <c r="E149" s="62"/>
      <c r="F149" s="57" t="s">
        <v>104</v>
      </c>
      <c r="G149" s="62"/>
      <c r="H149" s="62"/>
      <c r="I149" s="62"/>
      <c r="J149" s="171" t="s">
        <v>123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52</v>
      </c>
      <c r="AA149" s="62">
        <v>3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40" ht="31.5" hidden="1" customHeight="1" x14ac:dyDescent="0.4">
      <c r="A150" s="60"/>
      <c r="B150" s="30"/>
      <c r="C150" s="61" t="s">
        <v>89</v>
      </c>
      <c r="D150" s="61" t="s">
        <v>89</v>
      </c>
      <c r="E150" s="62"/>
      <c r="F150" s="62" t="s">
        <v>83</v>
      </c>
      <c r="G150" s="62"/>
      <c r="H150" s="62"/>
      <c r="I150" s="62"/>
      <c r="J150" s="171" t="s">
        <v>124</v>
      </c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53</v>
      </c>
      <c r="AA150" s="62">
        <v>4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40" ht="21" hidden="1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54</v>
      </c>
      <c r="AA151" s="62">
        <v>5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40" ht="21" hidden="1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 t="s">
        <v>55</v>
      </c>
      <c r="AA152" s="62">
        <v>6</v>
      </c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40" ht="21" hidden="1" customHeight="1" x14ac:dyDescent="0.4">
      <c r="A153" s="60"/>
      <c r="B153" s="30"/>
      <c r="C153" s="61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40" ht="21" hidden="1" customHeight="1" x14ac:dyDescent="0.4">
      <c r="A154" s="60"/>
      <c r="B154" s="30"/>
      <c r="C154" s="54"/>
      <c r="D154" s="61"/>
      <c r="E154" s="62"/>
      <c r="F154" s="62"/>
      <c r="G154" s="62"/>
      <c r="H154" s="62"/>
      <c r="I154" s="62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6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40" ht="15" hidden="1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40" ht="15" hidden="1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40" ht="15" hidden="1" customHeight="1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40" hidden="1" x14ac:dyDescent="0.4">
      <c r="A158" s="60"/>
      <c r="B158" s="30"/>
      <c r="C158" s="30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3"/>
      <c r="AJ158" s="62"/>
    </row>
    <row r="159" spans="1:40" hidden="1" x14ac:dyDescent="0.4">
      <c r="A159" s="60"/>
      <c r="B159" s="30"/>
      <c r="C159" s="30">
        <v>1</v>
      </c>
      <c r="D159" s="30">
        <v>2</v>
      </c>
      <c r="E159" s="30">
        <v>3</v>
      </c>
      <c r="F159" s="30">
        <v>4</v>
      </c>
      <c r="G159" s="30">
        <v>5</v>
      </c>
      <c r="H159" s="30">
        <v>6</v>
      </c>
      <c r="I159" s="30">
        <v>7</v>
      </c>
      <c r="J159" s="30">
        <v>8</v>
      </c>
      <c r="K159" s="30">
        <v>9</v>
      </c>
      <c r="L159" s="30">
        <v>10</v>
      </c>
      <c r="M159" s="30">
        <v>11</v>
      </c>
      <c r="N159" s="30">
        <v>12</v>
      </c>
      <c r="O159" s="30">
        <v>13</v>
      </c>
      <c r="P159" s="30">
        <v>14</v>
      </c>
      <c r="Q159" s="30">
        <v>15</v>
      </c>
      <c r="R159" s="30">
        <v>16</v>
      </c>
      <c r="S159" s="30">
        <v>17</v>
      </c>
      <c r="T159" s="30">
        <v>18</v>
      </c>
      <c r="U159" s="30">
        <v>19</v>
      </c>
      <c r="V159" s="30">
        <v>20</v>
      </c>
      <c r="W159" s="30">
        <v>21</v>
      </c>
      <c r="X159" s="30">
        <v>22</v>
      </c>
      <c r="Y159" s="30">
        <v>23</v>
      </c>
      <c r="Z159" s="30">
        <v>24</v>
      </c>
      <c r="AA159" s="30">
        <v>25</v>
      </c>
      <c r="AB159" s="30">
        <v>26</v>
      </c>
      <c r="AC159" s="30">
        <v>27</v>
      </c>
      <c r="AD159" s="30">
        <v>28</v>
      </c>
      <c r="AE159" s="62"/>
      <c r="AF159" s="62"/>
      <c r="AG159" s="62"/>
      <c r="AH159" s="62"/>
      <c r="AI159" s="63"/>
      <c r="AJ159" s="62"/>
    </row>
    <row r="160" spans="1:40" hidden="1" x14ac:dyDescent="0.4">
      <c r="A160" s="68"/>
      <c r="B160" s="69">
        <v>1</v>
      </c>
      <c r="C160" s="70">
        <f>G4</f>
        <v>45383</v>
      </c>
      <c r="D160" s="70">
        <f>C160+1</f>
        <v>45384</v>
      </c>
      <c r="E160" s="70">
        <f>D160+1</f>
        <v>45385</v>
      </c>
      <c r="F160" s="70">
        <f t="shared" ref="F160:U175" si="0">E160+1</f>
        <v>45386</v>
      </c>
      <c r="G160" s="70">
        <f t="shared" si="0"/>
        <v>45387</v>
      </c>
      <c r="H160" s="70">
        <f t="shared" si="0"/>
        <v>45388</v>
      </c>
      <c r="I160" s="70">
        <f t="shared" si="0"/>
        <v>45389</v>
      </c>
      <c r="J160" s="70">
        <f t="shared" si="0"/>
        <v>45390</v>
      </c>
      <c r="K160" s="70">
        <f t="shared" si="0"/>
        <v>45391</v>
      </c>
      <c r="L160" s="70">
        <f t="shared" si="0"/>
        <v>45392</v>
      </c>
      <c r="M160" s="70">
        <f t="shared" si="0"/>
        <v>45393</v>
      </c>
      <c r="N160" s="70">
        <f t="shared" si="0"/>
        <v>45394</v>
      </c>
      <c r="O160" s="70">
        <f t="shared" si="0"/>
        <v>45395</v>
      </c>
      <c r="P160" s="70">
        <f t="shared" si="0"/>
        <v>45396</v>
      </c>
      <c r="Q160" s="70">
        <f t="shared" si="0"/>
        <v>45397</v>
      </c>
      <c r="R160" s="70">
        <f t="shared" si="0"/>
        <v>45398</v>
      </c>
      <c r="S160" s="70">
        <f t="shared" si="0"/>
        <v>45399</v>
      </c>
      <c r="T160" s="70">
        <f t="shared" si="0"/>
        <v>45400</v>
      </c>
      <c r="U160" s="70">
        <f t="shared" si="0"/>
        <v>45401</v>
      </c>
      <c r="V160" s="70">
        <f t="shared" ref="V160:AD175" si="1">U160+1</f>
        <v>45402</v>
      </c>
      <c r="W160" s="70">
        <f t="shared" si="1"/>
        <v>45403</v>
      </c>
      <c r="X160" s="70">
        <f t="shared" si="1"/>
        <v>45404</v>
      </c>
      <c r="Y160" s="70">
        <f t="shared" si="1"/>
        <v>45405</v>
      </c>
      <c r="Z160" s="70">
        <f t="shared" si="1"/>
        <v>45406</v>
      </c>
      <c r="AA160" s="70">
        <f t="shared" si="1"/>
        <v>45407</v>
      </c>
      <c r="AB160" s="70">
        <f t="shared" si="1"/>
        <v>45408</v>
      </c>
      <c r="AC160" s="70">
        <f t="shared" si="1"/>
        <v>45409</v>
      </c>
      <c r="AD160" s="70">
        <f>AC160+1</f>
        <v>45410</v>
      </c>
      <c r="AE160" s="71"/>
      <c r="AF160" s="71"/>
      <c r="AG160" s="71"/>
      <c r="AH160" s="71"/>
      <c r="AI160" s="72"/>
      <c r="AJ160" s="71"/>
      <c r="AM160" s="73"/>
      <c r="AN160" s="73"/>
    </row>
    <row r="161" spans="1:52" hidden="1" x14ac:dyDescent="0.4">
      <c r="A161" s="68"/>
      <c r="B161" s="69">
        <v>2</v>
      </c>
      <c r="C161" s="70">
        <f>AD160+1</f>
        <v>45411</v>
      </c>
      <c r="D161" s="70">
        <f>C161+1</f>
        <v>45412</v>
      </c>
      <c r="E161" s="70">
        <f>D161+1</f>
        <v>45413</v>
      </c>
      <c r="F161" s="70">
        <f t="shared" si="0"/>
        <v>45414</v>
      </c>
      <c r="G161" s="70">
        <f t="shared" si="0"/>
        <v>45415</v>
      </c>
      <c r="H161" s="70">
        <f t="shared" si="0"/>
        <v>45416</v>
      </c>
      <c r="I161" s="70">
        <f t="shared" si="0"/>
        <v>45417</v>
      </c>
      <c r="J161" s="70">
        <f t="shared" si="0"/>
        <v>45418</v>
      </c>
      <c r="K161" s="70">
        <f t="shared" si="0"/>
        <v>45419</v>
      </c>
      <c r="L161" s="70">
        <f t="shared" si="0"/>
        <v>45420</v>
      </c>
      <c r="M161" s="70">
        <f t="shared" si="0"/>
        <v>45421</v>
      </c>
      <c r="N161" s="70">
        <f t="shared" si="0"/>
        <v>45422</v>
      </c>
      <c r="O161" s="70">
        <f t="shared" si="0"/>
        <v>45423</v>
      </c>
      <c r="P161" s="70">
        <f t="shared" si="0"/>
        <v>45424</v>
      </c>
      <c r="Q161" s="70">
        <f t="shared" si="0"/>
        <v>45425</v>
      </c>
      <c r="R161" s="70">
        <f t="shared" si="0"/>
        <v>45426</v>
      </c>
      <c r="S161" s="70">
        <f t="shared" si="0"/>
        <v>45427</v>
      </c>
      <c r="T161" s="70">
        <f t="shared" si="0"/>
        <v>45428</v>
      </c>
      <c r="U161" s="70">
        <f t="shared" si="0"/>
        <v>45429</v>
      </c>
      <c r="V161" s="70">
        <f t="shared" si="1"/>
        <v>45430</v>
      </c>
      <c r="W161" s="70">
        <f t="shared" si="1"/>
        <v>45431</v>
      </c>
      <c r="X161" s="70">
        <f t="shared" si="1"/>
        <v>45432</v>
      </c>
      <c r="Y161" s="70">
        <f t="shared" si="1"/>
        <v>45433</v>
      </c>
      <c r="Z161" s="70">
        <f t="shared" si="1"/>
        <v>45434</v>
      </c>
      <c r="AA161" s="70">
        <f t="shared" si="1"/>
        <v>45435</v>
      </c>
      <c r="AB161" s="70">
        <f t="shared" si="1"/>
        <v>45436</v>
      </c>
      <c r="AC161" s="70">
        <f t="shared" si="1"/>
        <v>45437</v>
      </c>
      <c r="AD161" s="70">
        <f t="shared" si="1"/>
        <v>45438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hidden="1" x14ac:dyDescent="0.4">
      <c r="A162" s="68"/>
      <c r="B162" s="69">
        <v>3</v>
      </c>
      <c r="C162" s="70">
        <f t="shared" ref="C162:C199" si="2">AD161+1</f>
        <v>45439</v>
      </c>
      <c r="D162" s="70">
        <f t="shared" ref="D162:S177" si="3">C162+1</f>
        <v>45440</v>
      </c>
      <c r="E162" s="70">
        <f t="shared" si="3"/>
        <v>45441</v>
      </c>
      <c r="F162" s="70">
        <f t="shared" si="3"/>
        <v>45442</v>
      </c>
      <c r="G162" s="70">
        <f t="shared" si="3"/>
        <v>45443</v>
      </c>
      <c r="H162" s="70">
        <f t="shared" si="3"/>
        <v>45444</v>
      </c>
      <c r="I162" s="70">
        <f t="shared" si="3"/>
        <v>45445</v>
      </c>
      <c r="J162" s="70">
        <f t="shared" si="3"/>
        <v>45446</v>
      </c>
      <c r="K162" s="70">
        <f t="shared" si="3"/>
        <v>45447</v>
      </c>
      <c r="L162" s="70">
        <f t="shared" si="3"/>
        <v>45448</v>
      </c>
      <c r="M162" s="70">
        <f t="shared" si="3"/>
        <v>45449</v>
      </c>
      <c r="N162" s="70">
        <f t="shared" si="3"/>
        <v>45450</v>
      </c>
      <c r="O162" s="70">
        <f t="shared" si="3"/>
        <v>45451</v>
      </c>
      <c r="P162" s="70">
        <f t="shared" si="3"/>
        <v>45452</v>
      </c>
      <c r="Q162" s="70">
        <f t="shared" si="3"/>
        <v>45453</v>
      </c>
      <c r="R162" s="70">
        <f t="shared" si="3"/>
        <v>45454</v>
      </c>
      <c r="S162" s="70">
        <f t="shared" si="3"/>
        <v>45455</v>
      </c>
      <c r="T162" s="70">
        <f t="shared" si="0"/>
        <v>45456</v>
      </c>
      <c r="U162" s="70">
        <f t="shared" si="0"/>
        <v>45457</v>
      </c>
      <c r="V162" s="70">
        <f t="shared" si="1"/>
        <v>45458</v>
      </c>
      <c r="W162" s="70">
        <f t="shared" si="1"/>
        <v>45459</v>
      </c>
      <c r="X162" s="70">
        <f t="shared" si="1"/>
        <v>45460</v>
      </c>
      <c r="Y162" s="70">
        <f t="shared" si="1"/>
        <v>45461</v>
      </c>
      <c r="Z162" s="70">
        <f t="shared" si="1"/>
        <v>45462</v>
      </c>
      <c r="AA162" s="70">
        <f t="shared" si="1"/>
        <v>45463</v>
      </c>
      <c r="AB162" s="70">
        <f t="shared" si="1"/>
        <v>45464</v>
      </c>
      <c r="AC162" s="70">
        <f t="shared" si="1"/>
        <v>45465</v>
      </c>
      <c r="AD162" s="70">
        <f t="shared" si="1"/>
        <v>45466</v>
      </c>
      <c r="AE162" s="71"/>
      <c r="AF162" s="71"/>
      <c r="AG162" s="71"/>
      <c r="AH162" s="71"/>
      <c r="AI162" s="72"/>
      <c r="AJ162" s="71"/>
      <c r="AL162" s="73"/>
      <c r="AM162" s="73"/>
      <c r="AN162" s="73"/>
      <c r="AO162" s="73"/>
      <c r="AP162" s="73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</row>
    <row r="163" spans="1:52" s="74" customFormat="1" ht="8.25" hidden="1" customHeight="1" x14ac:dyDescent="0.4">
      <c r="A163" s="68"/>
      <c r="B163" s="69">
        <v>4</v>
      </c>
      <c r="C163" s="70">
        <f t="shared" si="2"/>
        <v>45467</v>
      </c>
      <c r="D163" s="70">
        <f t="shared" si="3"/>
        <v>45468</v>
      </c>
      <c r="E163" s="70">
        <f t="shared" si="3"/>
        <v>45469</v>
      </c>
      <c r="F163" s="70">
        <f t="shared" si="3"/>
        <v>45470</v>
      </c>
      <c r="G163" s="70">
        <f t="shared" si="3"/>
        <v>45471</v>
      </c>
      <c r="H163" s="70">
        <f t="shared" si="3"/>
        <v>45472</v>
      </c>
      <c r="I163" s="70">
        <f t="shared" si="3"/>
        <v>45473</v>
      </c>
      <c r="J163" s="70">
        <f t="shared" si="3"/>
        <v>45474</v>
      </c>
      <c r="K163" s="70">
        <f t="shared" si="3"/>
        <v>45475</v>
      </c>
      <c r="L163" s="70">
        <f t="shared" si="3"/>
        <v>45476</v>
      </c>
      <c r="M163" s="70">
        <f t="shared" si="3"/>
        <v>45477</v>
      </c>
      <c r="N163" s="70">
        <f t="shared" si="3"/>
        <v>45478</v>
      </c>
      <c r="O163" s="70">
        <f t="shared" si="3"/>
        <v>45479</v>
      </c>
      <c r="P163" s="70">
        <f t="shared" si="3"/>
        <v>45480</v>
      </c>
      <c r="Q163" s="70">
        <f t="shared" si="3"/>
        <v>45481</v>
      </c>
      <c r="R163" s="70">
        <f t="shared" si="3"/>
        <v>45482</v>
      </c>
      <c r="S163" s="70">
        <f t="shared" si="3"/>
        <v>45483</v>
      </c>
      <c r="T163" s="70">
        <f t="shared" si="0"/>
        <v>45484</v>
      </c>
      <c r="U163" s="70">
        <f t="shared" si="0"/>
        <v>45485</v>
      </c>
      <c r="V163" s="70">
        <f t="shared" si="1"/>
        <v>45486</v>
      </c>
      <c r="W163" s="70">
        <f t="shared" si="1"/>
        <v>45487</v>
      </c>
      <c r="X163" s="70">
        <f t="shared" si="1"/>
        <v>45488</v>
      </c>
      <c r="Y163" s="70">
        <f t="shared" si="1"/>
        <v>45489</v>
      </c>
      <c r="Z163" s="70">
        <f t="shared" si="1"/>
        <v>45490</v>
      </c>
      <c r="AA163" s="70">
        <f t="shared" si="1"/>
        <v>45491</v>
      </c>
      <c r="AB163" s="70">
        <f t="shared" si="1"/>
        <v>45492</v>
      </c>
      <c r="AC163" s="70">
        <f t="shared" si="1"/>
        <v>45493</v>
      </c>
      <c r="AD163" s="70">
        <f t="shared" si="1"/>
        <v>45494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8.25" hidden="1" customHeight="1" x14ac:dyDescent="0.4">
      <c r="A164" s="68"/>
      <c r="B164" s="69">
        <v>5</v>
      </c>
      <c r="C164" s="70">
        <f t="shared" si="2"/>
        <v>45495</v>
      </c>
      <c r="D164" s="70">
        <f t="shared" si="3"/>
        <v>45496</v>
      </c>
      <c r="E164" s="70">
        <f t="shared" si="3"/>
        <v>45497</v>
      </c>
      <c r="F164" s="70">
        <f t="shared" si="3"/>
        <v>45498</v>
      </c>
      <c r="G164" s="70">
        <f t="shared" si="3"/>
        <v>45499</v>
      </c>
      <c r="H164" s="70">
        <f t="shared" si="3"/>
        <v>45500</v>
      </c>
      <c r="I164" s="70">
        <f t="shared" si="3"/>
        <v>45501</v>
      </c>
      <c r="J164" s="70">
        <f t="shared" si="3"/>
        <v>45502</v>
      </c>
      <c r="K164" s="70">
        <f t="shared" si="3"/>
        <v>45503</v>
      </c>
      <c r="L164" s="70">
        <f t="shared" si="3"/>
        <v>45504</v>
      </c>
      <c r="M164" s="70">
        <f t="shared" si="3"/>
        <v>45505</v>
      </c>
      <c r="N164" s="70">
        <f t="shared" si="3"/>
        <v>45506</v>
      </c>
      <c r="O164" s="70">
        <f t="shared" si="3"/>
        <v>45507</v>
      </c>
      <c r="P164" s="70">
        <f t="shared" si="3"/>
        <v>45508</v>
      </c>
      <c r="Q164" s="70">
        <f t="shared" si="3"/>
        <v>45509</v>
      </c>
      <c r="R164" s="70">
        <f t="shared" si="3"/>
        <v>45510</v>
      </c>
      <c r="S164" s="70">
        <f t="shared" si="3"/>
        <v>45511</v>
      </c>
      <c r="T164" s="70">
        <f t="shared" si="0"/>
        <v>45512</v>
      </c>
      <c r="U164" s="70">
        <f t="shared" si="0"/>
        <v>45513</v>
      </c>
      <c r="V164" s="70">
        <f t="shared" si="1"/>
        <v>45514</v>
      </c>
      <c r="W164" s="70">
        <f t="shared" si="1"/>
        <v>45515</v>
      </c>
      <c r="X164" s="70">
        <f t="shared" si="1"/>
        <v>45516</v>
      </c>
      <c r="Y164" s="70">
        <f t="shared" si="1"/>
        <v>45517</v>
      </c>
      <c r="Z164" s="70">
        <f t="shared" si="1"/>
        <v>45518</v>
      </c>
      <c r="AA164" s="70">
        <f t="shared" si="1"/>
        <v>45519</v>
      </c>
      <c r="AB164" s="70">
        <f t="shared" si="1"/>
        <v>45520</v>
      </c>
      <c r="AC164" s="70">
        <f t="shared" si="1"/>
        <v>45521</v>
      </c>
      <c r="AD164" s="70">
        <f t="shared" si="1"/>
        <v>45522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8.25" hidden="1" customHeight="1" x14ac:dyDescent="0.4">
      <c r="A165" s="68"/>
      <c r="B165" s="69">
        <v>6</v>
      </c>
      <c r="C165" s="70">
        <f t="shared" si="2"/>
        <v>45523</v>
      </c>
      <c r="D165" s="70">
        <f t="shared" si="3"/>
        <v>45524</v>
      </c>
      <c r="E165" s="70">
        <f t="shared" si="3"/>
        <v>45525</v>
      </c>
      <c r="F165" s="70">
        <f t="shared" si="3"/>
        <v>45526</v>
      </c>
      <c r="G165" s="70">
        <f t="shared" si="3"/>
        <v>45527</v>
      </c>
      <c r="H165" s="70">
        <f t="shared" si="3"/>
        <v>45528</v>
      </c>
      <c r="I165" s="70">
        <f t="shared" si="3"/>
        <v>45529</v>
      </c>
      <c r="J165" s="70">
        <f t="shared" si="3"/>
        <v>45530</v>
      </c>
      <c r="K165" s="70">
        <f t="shared" si="3"/>
        <v>45531</v>
      </c>
      <c r="L165" s="70">
        <f t="shared" si="3"/>
        <v>45532</v>
      </c>
      <c r="M165" s="70">
        <f t="shared" si="3"/>
        <v>45533</v>
      </c>
      <c r="N165" s="70">
        <f t="shared" si="3"/>
        <v>45534</v>
      </c>
      <c r="O165" s="70">
        <f t="shared" si="3"/>
        <v>45535</v>
      </c>
      <c r="P165" s="70">
        <f t="shared" si="3"/>
        <v>45536</v>
      </c>
      <c r="Q165" s="70">
        <f t="shared" si="3"/>
        <v>45537</v>
      </c>
      <c r="R165" s="70">
        <f t="shared" si="3"/>
        <v>45538</v>
      </c>
      <c r="S165" s="70">
        <f t="shared" si="3"/>
        <v>45539</v>
      </c>
      <c r="T165" s="70">
        <f t="shared" si="0"/>
        <v>45540</v>
      </c>
      <c r="U165" s="70">
        <f t="shared" si="0"/>
        <v>45541</v>
      </c>
      <c r="V165" s="70">
        <f t="shared" si="1"/>
        <v>45542</v>
      </c>
      <c r="W165" s="70">
        <f t="shared" si="1"/>
        <v>45543</v>
      </c>
      <c r="X165" s="70">
        <f t="shared" si="1"/>
        <v>45544</v>
      </c>
      <c r="Y165" s="70">
        <f t="shared" si="1"/>
        <v>45545</v>
      </c>
      <c r="Z165" s="70">
        <f t="shared" si="1"/>
        <v>45546</v>
      </c>
      <c r="AA165" s="70">
        <f t="shared" si="1"/>
        <v>45547</v>
      </c>
      <c r="AB165" s="70">
        <f t="shared" si="1"/>
        <v>45548</v>
      </c>
      <c r="AC165" s="70">
        <f t="shared" si="1"/>
        <v>45549</v>
      </c>
      <c r="AD165" s="70">
        <f t="shared" si="1"/>
        <v>45550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8.25" hidden="1" customHeight="1" x14ac:dyDescent="0.4">
      <c r="A166" s="68"/>
      <c r="B166" s="69">
        <v>7</v>
      </c>
      <c r="C166" s="70">
        <f t="shared" si="2"/>
        <v>45551</v>
      </c>
      <c r="D166" s="70">
        <f t="shared" si="3"/>
        <v>45552</v>
      </c>
      <c r="E166" s="70">
        <f t="shared" si="3"/>
        <v>45553</v>
      </c>
      <c r="F166" s="70">
        <f t="shared" si="3"/>
        <v>45554</v>
      </c>
      <c r="G166" s="70">
        <f t="shared" si="3"/>
        <v>45555</v>
      </c>
      <c r="H166" s="70">
        <f t="shared" si="3"/>
        <v>45556</v>
      </c>
      <c r="I166" s="70">
        <f t="shared" si="3"/>
        <v>45557</v>
      </c>
      <c r="J166" s="70">
        <f t="shared" si="3"/>
        <v>45558</v>
      </c>
      <c r="K166" s="70">
        <f t="shared" si="3"/>
        <v>45559</v>
      </c>
      <c r="L166" s="70">
        <f t="shared" si="3"/>
        <v>45560</v>
      </c>
      <c r="M166" s="70">
        <f t="shared" si="3"/>
        <v>45561</v>
      </c>
      <c r="N166" s="70">
        <f t="shared" si="3"/>
        <v>45562</v>
      </c>
      <c r="O166" s="70">
        <f t="shared" si="3"/>
        <v>45563</v>
      </c>
      <c r="P166" s="70">
        <f t="shared" si="3"/>
        <v>45564</v>
      </c>
      <c r="Q166" s="70">
        <f t="shared" si="3"/>
        <v>45565</v>
      </c>
      <c r="R166" s="70">
        <f t="shared" si="3"/>
        <v>45566</v>
      </c>
      <c r="S166" s="70">
        <f t="shared" si="3"/>
        <v>45567</v>
      </c>
      <c r="T166" s="70">
        <f t="shared" si="0"/>
        <v>45568</v>
      </c>
      <c r="U166" s="70">
        <f t="shared" si="0"/>
        <v>45569</v>
      </c>
      <c r="V166" s="70">
        <f t="shared" si="1"/>
        <v>45570</v>
      </c>
      <c r="W166" s="70">
        <f t="shared" si="1"/>
        <v>45571</v>
      </c>
      <c r="X166" s="70">
        <f t="shared" si="1"/>
        <v>45572</v>
      </c>
      <c r="Y166" s="70">
        <f t="shared" si="1"/>
        <v>45573</v>
      </c>
      <c r="Z166" s="70">
        <f t="shared" si="1"/>
        <v>45574</v>
      </c>
      <c r="AA166" s="70">
        <f t="shared" si="1"/>
        <v>45575</v>
      </c>
      <c r="AB166" s="70">
        <f t="shared" si="1"/>
        <v>45576</v>
      </c>
      <c r="AC166" s="70">
        <f t="shared" si="1"/>
        <v>45577</v>
      </c>
      <c r="AD166" s="70">
        <f t="shared" si="1"/>
        <v>45578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8.25" hidden="1" customHeight="1" x14ac:dyDescent="0.4">
      <c r="A167" s="68"/>
      <c r="B167" s="69">
        <v>8</v>
      </c>
      <c r="C167" s="70">
        <f t="shared" si="2"/>
        <v>45579</v>
      </c>
      <c r="D167" s="70">
        <f t="shared" si="3"/>
        <v>45580</v>
      </c>
      <c r="E167" s="70">
        <f t="shared" si="3"/>
        <v>45581</v>
      </c>
      <c r="F167" s="70">
        <f t="shared" si="3"/>
        <v>45582</v>
      </c>
      <c r="G167" s="70">
        <f t="shared" si="3"/>
        <v>45583</v>
      </c>
      <c r="H167" s="70">
        <f t="shared" si="3"/>
        <v>45584</v>
      </c>
      <c r="I167" s="70">
        <f t="shared" si="3"/>
        <v>45585</v>
      </c>
      <c r="J167" s="70">
        <f t="shared" si="3"/>
        <v>45586</v>
      </c>
      <c r="K167" s="70">
        <f t="shared" si="3"/>
        <v>45587</v>
      </c>
      <c r="L167" s="70">
        <f t="shared" si="3"/>
        <v>45588</v>
      </c>
      <c r="M167" s="70">
        <f t="shared" si="3"/>
        <v>45589</v>
      </c>
      <c r="N167" s="70">
        <f t="shared" si="3"/>
        <v>45590</v>
      </c>
      <c r="O167" s="70">
        <f t="shared" si="3"/>
        <v>45591</v>
      </c>
      <c r="P167" s="70">
        <f t="shared" si="3"/>
        <v>45592</v>
      </c>
      <c r="Q167" s="70">
        <f t="shared" si="3"/>
        <v>45593</v>
      </c>
      <c r="R167" s="70">
        <f t="shared" si="3"/>
        <v>45594</v>
      </c>
      <c r="S167" s="70">
        <f t="shared" si="3"/>
        <v>45595</v>
      </c>
      <c r="T167" s="70">
        <f t="shared" si="0"/>
        <v>45596</v>
      </c>
      <c r="U167" s="70">
        <f t="shared" si="0"/>
        <v>45597</v>
      </c>
      <c r="V167" s="70">
        <f t="shared" si="1"/>
        <v>45598</v>
      </c>
      <c r="W167" s="70">
        <f t="shared" si="1"/>
        <v>45599</v>
      </c>
      <c r="X167" s="70">
        <f t="shared" si="1"/>
        <v>45600</v>
      </c>
      <c r="Y167" s="70">
        <f t="shared" si="1"/>
        <v>45601</v>
      </c>
      <c r="Z167" s="70">
        <f t="shared" si="1"/>
        <v>45602</v>
      </c>
      <c r="AA167" s="70">
        <f t="shared" si="1"/>
        <v>45603</v>
      </c>
      <c r="AB167" s="70">
        <f t="shared" si="1"/>
        <v>45604</v>
      </c>
      <c r="AC167" s="70">
        <f t="shared" si="1"/>
        <v>45605</v>
      </c>
      <c r="AD167" s="70">
        <f t="shared" si="1"/>
        <v>45606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8.25" hidden="1" customHeight="1" x14ac:dyDescent="0.4">
      <c r="A168" s="68"/>
      <c r="B168" s="69">
        <v>9</v>
      </c>
      <c r="C168" s="70">
        <f t="shared" si="2"/>
        <v>45607</v>
      </c>
      <c r="D168" s="70">
        <f t="shared" si="3"/>
        <v>45608</v>
      </c>
      <c r="E168" s="70">
        <f t="shared" si="3"/>
        <v>45609</v>
      </c>
      <c r="F168" s="70">
        <f t="shared" si="3"/>
        <v>45610</v>
      </c>
      <c r="G168" s="70">
        <f t="shared" si="3"/>
        <v>45611</v>
      </c>
      <c r="H168" s="70">
        <f t="shared" si="3"/>
        <v>45612</v>
      </c>
      <c r="I168" s="70">
        <f t="shared" si="3"/>
        <v>45613</v>
      </c>
      <c r="J168" s="70">
        <f t="shared" si="3"/>
        <v>45614</v>
      </c>
      <c r="K168" s="70">
        <f t="shared" si="3"/>
        <v>45615</v>
      </c>
      <c r="L168" s="70">
        <f t="shared" si="3"/>
        <v>45616</v>
      </c>
      <c r="M168" s="70">
        <f t="shared" si="3"/>
        <v>45617</v>
      </c>
      <c r="N168" s="70">
        <f t="shared" si="3"/>
        <v>45618</v>
      </c>
      <c r="O168" s="70">
        <f t="shared" si="3"/>
        <v>45619</v>
      </c>
      <c r="P168" s="70">
        <f t="shared" si="3"/>
        <v>45620</v>
      </c>
      <c r="Q168" s="70">
        <f t="shared" si="3"/>
        <v>45621</v>
      </c>
      <c r="R168" s="70">
        <f t="shared" si="3"/>
        <v>45622</v>
      </c>
      <c r="S168" s="70">
        <f t="shared" si="3"/>
        <v>45623</v>
      </c>
      <c r="T168" s="70">
        <f t="shared" si="0"/>
        <v>45624</v>
      </c>
      <c r="U168" s="70">
        <f t="shared" si="0"/>
        <v>45625</v>
      </c>
      <c r="V168" s="70">
        <f t="shared" si="1"/>
        <v>45626</v>
      </c>
      <c r="W168" s="70">
        <f t="shared" si="1"/>
        <v>45627</v>
      </c>
      <c r="X168" s="70">
        <f t="shared" si="1"/>
        <v>45628</v>
      </c>
      <c r="Y168" s="70">
        <f t="shared" si="1"/>
        <v>45629</v>
      </c>
      <c r="Z168" s="70">
        <f t="shared" si="1"/>
        <v>45630</v>
      </c>
      <c r="AA168" s="70">
        <f t="shared" si="1"/>
        <v>45631</v>
      </c>
      <c r="AB168" s="70">
        <f t="shared" si="1"/>
        <v>45632</v>
      </c>
      <c r="AC168" s="70">
        <f t="shared" si="1"/>
        <v>45633</v>
      </c>
      <c r="AD168" s="70">
        <f t="shared" si="1"/>
        <v>45634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8.25" hidden="1" customHeight="1" x14ac:dyDescent="0.4">
      <c r="A169" s="68"/>
      <c r="B169" s="69">
        <v>10</v>
      </c>
      <c r="C169" s="70">
        <f t="shared" si="2"/>
        <v>45635</v>
      </c>
      <c r="D169" s="70">
        <f t="shared" si="3"/>
        <v>45636</v>
      </c>
      <c r="E169" s="70">
        <f t="shared" si="3"/>
        <v>45637</v>
      </c>
      <c r="F169" s="70">
        <f t="shared" si="3"/>
        <v>45638</v>
      </c>
      <c r="G169" s="70">
        <f t="shared" si="3"/>
        <v>45639</v>
      </c>
      <c r="H169" s="70">
        <f t="shared" si="3"/>
        <v>45640</v>
      </c>
      <c r="I169" s="70">
        <f t="shared" si="3"/>
        <v>45641</v>
      </c>
      <c r="J169" s="70">
        <f t="shared" si="3"/>
        <v>45642</v>
      </c>
      <c r="K169" s="70">
        <f t="shared" si="3"/>
        <v>45643</v>
      </c>
      <c r="L169" s="70">
        <f t="shared" si="3"/>
        <v>45644</v>
      </c>
      <c r="M169" s="70">
        <f t="shared" si="3"/>
        <v>45645</v>
      </c>
      <c r="N169" s="70">
        <f t="shared" si="3"/>
        <v>45646</v>
      </c>
      <c r="O169" s="70">
        <f t="shared" si="3"/>
        <v>45647</v>
      </c>
      <c r="P169" s="70">
        <f t="shared" si="3"/>
        <v>45648</v>
      </c>
      <c r="Q169" s="70">
        <f t="shared" si="3"/>
        <v>45649</v>
      </c>
      <c r="R169" s="70">
        <f t="shared" si="3"/>
        <v>45650</v>
      </c>
      <c r="S169" s="70">
        <f t="shared" si="3"/>
        <v>45651</v>
      </c>
      <c r="T169" s="70">
        <f t="shared" si="0"/>
        <v>45652</v>
      </c>
      <c r="U169" s="70">
        <f t="shared" si="0"/>
        <v>45653</v>
      </c>
      <c r="V169" s="70">
        <f t="shared" si="1"/>
        <v>45654</v>
      </c>
      <c r="W169" s="70">
        <f t="shared" si="1"/>
        <v>45655</v>
      </c>
      <c r="X169" s="70">
        <f t="shared" si="1"/>
        <v>45656</v>
      </c>
      <c r="Y169" s="70">
        <f t="shared" si="1"/>
        <v>45657</v>
      </c>
      <c r="Z169" s="70">
        <f t="shared" si="1"/>
        <v>45658</v>
      </c>
      <c r="AA169" s="70">
        <f t="shared" si="1"/>
        <v>45659</v>
      </c>
      <c r="AB169" s="70">
        <f t="shared" si="1"/>
        <v>45660</v>
      </c>
      <c r="AC169" s="70">
        <f t="shared" si="1"/>
        <v>45661</v>
      </c>
      <c r="AD169" s="70">
        <f t="shared" si="1"/>
        <v>45662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8.25" hidden="1" customHeight="1" x14ac:dyDescent="0.4">
      <c r="A170" s="68"/>
      <c r="B170" s="69">
        <v>11</v>
      </c>
      <c r="C170" s="70">
        <f t="shared" si="2"/>
        <v>45663</v>
      </c>
      <c r="D170" s="70">
        <f t="shared" si="3"/>
        <v>45664</v>
      </c>
      <c r="E170" s="70">
        <f t="shared" si="3"/>
        <v>45665</v>
      </c>
      <c r="F170" s="70">
        <f t="shared" si="3"/>
        <v>45666</v>
      </c>
      <c r="G170" s="70">
        <f t="shared" si="3"/>
        <v>45667</v>
      </c>
      <c r="H170" s="70">
        <f t="shared" si="3"/>
        <v>45668</v>
      </c>
      <c r="I170" s="70">
        <f t="shared" si="3"/>
        <v>45669</v>
      </c>
      <c r="J170" s="70">
        <f t="shared" si="3"/>
        <v>45670</v>
      </c>
      <c r="K170" s="70">
        <f t="shared" si="3"/>
        <v>45671</v>
      </c>
      <c r="L170" s="70">
        <f t="shared" si="3"/>
        <v>45672</v>
      </c>
      <c r="M170" s="70">
        <f t="shared" si="3"/>
        <v>45673</v>
      </c>
      <c r="N170" s="70">
        <f t="shared" si="3"/>
        <v>45674</v>
      </c>
      <c r="O170" s="70">
        <f t="shared" si="3"/>
        <v>45675</v>
      </c>
      <c r="P170" s="70">
        <f t="shared" si="3"/>
        <v>45676</v>
      </c>
      <c r="Q170" s="70">
        <f t="shared" si="3"/>
        <v>45677</v>
      </c>
      <c r="R170" s="70">
        <f t="shared" si="3"/>
        <v>45678</v>
      </c>
      <c r="S170" s="70">
        <f t="shared" si="3"/>
        <v>45679</v>
      </c>
      <c r="T170" s="70">
        <f t="shared" si="0"/>
        <v>45680</v>
      </c>
      <c r="U170" s="70">
        <f t="shared" si="0"/>
        <v>45681</v>
      </c>
      <c r="V170" s="70">
        <f t="shared" si="1"/>
        <v>45682</v>
      </c>
      <c r="W170" s="70">
        <f t="shared" si="1"/>
        <v>45683</v>
      </c>
      <c r="X170" s="70">
        <f t="shared" si="1"/>
        <v>45684</v>
      </c>
      <c r="Y170" s="70">
        <f t="shared" si="1"/>
        <v>45685</v>
      </c>
      <c r="Z170" s="70">
        <f t="shared" si="1"/>
        <v>45686</v>
      </c>
      <c r="AA170" s="70">
        <f t="shared" si="1"/>
        <v>45687</v>
      </c>
      <c r="AB170" s="70">
        <f t="shared" si="1"/>
        <v>45688</v>
      </c>
      <c r="AC170" s="70">
        <f t="shared" si="1"/>
        <v>45689</v>
      </c>
      <c r="AD170" s="70">
        <f t="shared" si="1"/>
        <v>45690</v>
      </c>
      <c r="AE170" s="71"/>
      <c r="AF170" s="71"/>
      <c r="AG170" s="71"/>
      <c r="AH170" s="71"/>
      <c r="AI170" s="72"/>
      <c r="AJ170" s="71"/>
      <c r="AK170" s="73"/>
      <c r="AL170" s="73"/>
      <c r="AM170" s="73"/>
      <c r="AN170" s="73"/>
      <c r="AO170" s="73"/>
      <c r="AP170" s="73"/>
    </row>
    <row r="171" spans="1:52" s="74" customFormat="1" ht="8.25" hidden="1" customHeight="1" x14ac:dyDescent="0.4">
      <c r="A171" s="68"/>
      <c r="B171" s="69">
        <v>12</v>
      </c>
      <c r="C171" s="70">
        <f t="shared" si="2"/>
        <v>45691</v>
      </c>
      <c r="D171" s="70">
        <f t="shared" si="3"/>
        <v>45692</v>
      </c>
      <c r="E171" s="70">
        <f t="shared" si="3"/>
        <v>45693</v>
      </c>
      <c r="F171" s="70">
        <f t="shared" si="3"/>
        <v>45694</v>
      </c>
      <c r="G171" s="70">
        <f t="shared" si="3"/>
        <v>45695</v>
      </c>
      <c r="H171" s="70">
        <f t="shared" si="3"/>
        <v>45696</v>
      </c>
      <c r="I171" s="70">
        <f t="shared" si="3"/>
        <v>45697</v>
      </c>
      <c r="J171" s="70">
        <f t="shared" si="3"/>
        <v>45698</v>
      </c>
      <c r="K171" s="70">
        <f t="shared" si="3"/>
        <v>45699</v>
      </c>
      <c r="L171" s="70">
        <f t="shared" si="3"/>
        <v>45700</v>
      </c>
      <c r="M171" s="70">
        <f t="shared" si="3"/>
        <v>45701</v>
      </c>
      <c r="N171" s="70">
        <f t="shared" si="3"/>
        <v>45702</v>
      </c>
      <c r="O171" s="70">
        <f t="shared" si="3"/>
        <v>45703</v>
      </c>
      <c r="P171" s="70">
        <f t="shared" si="3"/>
        <v>45704</v>
      </c>
      <c r="Q171" s="70">
        <f t="shared" si="3"/>
        <v>45705</v>
      </c>
      <c r="R171" s="70">
        <f t="shared" si="3"/>
        <v>45706</v>
      </c>
      <c r="S171" s="70">
        <f t="shared" si="3"/>
        <v>45707</v>
      </c>
      <c r="T171" s="70">
        <f t="shared" si="0"/>
        <v>45708</v>
      </c>
      <c r="U171" s="70">
        <f t="shared" si="0"/>
        <v>45709</v>
      </c>
      <c r="V171" s="70">
        <f t="shared" si="1"/>
        <v>45710</v>
      </c>
      <c r="W171" s="70">
        <f t="shared" si="1"/>
        <v>45711</v>
      </c>
      <c r="X171" s="70">
        <f t="shared" si="1"/>
        <v>45712</v>
      </c>
      <c r="Y171" s="70">
        <f t="shared" si="1"/>
        <v>45713</v>
      </c>
      <c r="Z171" s="70">
        <f t="shared" si="1"/>
        <v>45714</v>
      </c>
      <c r="AA171" s="70">
        <f t="shared" si="1"/>
        <v>45715</v>
      </c>
      <c r="AB171" s="70">
        <f t="shared" si="1"/>
        <v>45716</v>
      </c>
      <c r="AC171" s="70">
        <f t="shared" si="1"/>
        <v>45717</v>
      </c>
      <c r="AD171" s="70">
        <f t="shared" si="1"/>
        <v>45718</v>
      </c>
      <c r="AE171" s="71"/>
      <c r="AF171" s="71"/>
      <c r="AG171" s="71"/>
      <c r="AH171" s="71"/>
      <c r="AI171" s="72"/>
      <c r="AJ171" s="71"/>
      <c r="AK171" s="73"/>
      <c r="AL171" s="73"/>
      <c r="AM171" s="75"/>
      <c r="AN171" s="75"/>
      <c r="AO171" s="73"/>
      <c r="AP171" s="73"/>
    </row>
    <row r="172" spans="1:52" s="74" customFormat="1" ht="8.25" hidden="1" customHeight="1" x14ac:dyDescent="0.4">
      <c r="A172" s="68"/>
      <c r="B172" s="69">
        <v>13</v>
      </c>
      <c r="C172" s="70">
        <f t="shared" si="2"/>
        <v>45719</v>
      </c>
      <c r="D172" s="70">
        <f t="shared" si="3"/>
        <v>45720</v>
      </c>
      <c r="E172" s="70">
        <f t="shared" si="3"/>
        <v>45721</v>
      </c>
      <c r="F172" s="70">
        <f t="shared" si="3"/>
        <v>45722</v>
      </c>
      <c r="G172" s="70">
        <f t="shared" si="3"/>
        <v>45723</v>
      </c>
      <c r="H172" s="70">
        <f t="shared" si="3"/>
        <v>45724</v>
      </c>
      <c r="I172" s="70">
        <f t="shared" si="3"/>
        <v>45725</v>
      </c>
      <c r="J172" s="70">
        <f t="shared" si="3"/>
        <v>45726</v>
      </c>
      <c r="K172" s="70">
        <f t="shared" si="3"/>
        <v>45727</v>
      </c>
      <c r="L172" s="70">
        <f t="shared" si="3"/>
        <v>45728</v>
      </c>
      <c r="M172" s="70">
        <f t="shared" si="3"/>
        <v>45729</v>
      </c>
      <c r="N172" s="70">
        <f t="shared" si="3"/>
        <v>45730</v>
      </c>
      <c r="O172" s="70">
        <f t="shared" si="3"/>
        <v>45731</v>
      </c>
      <c r="P172" s="70">
        <f t="shared" si="3"/>
        <v>45732</v>
      </c>
      <c r="Q172" s="70">
        <f t="shared" si="3"/>
        <v>45733</v>
      </c>
      <c r="R172" s="70">
        <f t="shared" si="3"/>
        <v>45734</v>
      </c>
      <c r="S172" s="70">
        <f t="shared" si="3"/>
        <v>45735</v>
      </c>
      <c r="T172" s="70">
        <f t="shared" si="0"/>
        <v>45736</v>
      </c>
      <c r="U172" s="70">
        <f t="shared" si="0"/>
        <v>45737</v>
      </c>
      <c r="V172" s="70">
        <f t="shared" si="1"/>
        <v>45738</v>
      </c>
      <c r="W172" s="70">
        <f t="shared" si="1"/>
        <v>45739</v>
      </c>
      <c r="X172" s="70">
        <f t="shared" si="1"/>
        <v>45740</v>
      </c>
      <c r="Y172" s="70">
        <f t="shared" si="1"/>
        <v>45741</v>
      </c>
      <c r="Z172" s="70">
        <f t="shared" si="1"/>
        <v>45742</v>
      </c>
      <c r="AA172" s="70">
        <f t="shared" si="1"/>
        <v>45743</v>
      </c>
      <c r="AB172" s="70">
        <f t="shared" si="1"/>
        <v>45744</v>
      </c>
      <c r="AC172" s="70">
        <f t="shared" si="1"/>
        <v>45745</v>
      </c>
      <c r="AD172" s="70">
        <f t="shared" si="1"/>
        <v>45746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8.25" hidden="1" customHeight="1" x14ac:dyDescent="0.4">
      <c r="A173" s="68"/>
      <c r="B173" s="69">
        <v>14</v>
      </c>
      <c r="C173" s="70">
        <f t="shared" si="2"/>
        <v>45747</v>
      </c>
      <c r="D173" s="70">
        <f t="shared" si="3"/>
        <v>45748</v>
      </c>
      <c r="E173" s="70">
        <f t="shared" si="3"/>
        <v>45749</v>
      </c>
      <c r="F173" s="70">
        <f t="shared" si="3"/>
        <v>45750</v>
      </c>
      <c r="G173" s="70">
        <f t="shared" si="3"/>
        <v>45751</v>
      </c>
      <c r="H173" s="70">
        <f t="shared" si="3"/>
        <v>45752</v>
      </c>
      <c r="I173" s="70">
        <f t="shared" si="3"/>
        <v>45753</v>
      </c>
      <c r="J173" s="70">
        <f t="shared" si="3"/>
        <v>45754</v>
      </c>
      <c r="K173" s="70">
        <f t="shared" si="3"/>
        <v>45755</v>
      </c>
      <c r="L173" s="70">
        <f t="shared" si="3"/>
        <v>45756</v>
      </c>
      <c r="M173" s="70">
        <f t="shared" si="3"/>
        <v>45757</v>
      </c>
      <c r="N173" s="70">
        <f t="shared" si="3"/>
        <v>45758</v>
      </c>
      <c r="O173" s="70">
        <f t="shared" si="3"/>
        <v>45759</v>
      </c>
      <c r="P173" s="70">
        <f t="shared" si="3"/>
        <v>45760</v>
      </c>
      <c r="Q173" s="70">
        <f t="shared" si="3"/>
        <v>45761</v>
      </c>
      <c r="R173" s="70">
        <f t="shared" si="3"/>
        <v>45762</v>
      </c>
      <c r="S173" s="70">
        <f t="shared" si="3"/>
        <v>45763</v>
      </c>
      <c r="T173" s="70">
        <f t="shared" si="0"/>
        <v>45764</v>
      </c>
      <c r="U173" s="70">
        <f t="shared" si="0"/>
        <v>45765</v>
      </c>
      <c r="V173" s="70">
        <f t="shared" si="1"/>
        <v>45766</v>
      </c>
      <c r="W173" s="70">
        <f t="shared" si="1"/>
        <v>45767</v>
      </c>
      <c r="X173" s="70">
        <f t="shared" si="1"/>
        <v>45768</v>
      </c>
      <c r="Y173" s="70">
        <f t="shared" si="1"/>
        <v>45769</v>
      </c>
      <c r="Z173" s="70">
        <f t="shared" si="1"/>
        <v>45770</v>
      </c>
      <c r="AA173" s="70">
        <f t="shared" si="1"/>
        <v>45771</v>
      </c>
      <c r="AB173" s="70">
        <f t="shared" si="1"/>
        <v>45772</v>
      </c>
      <c r="AC173" s="70">
        <f t="shared" si="1"/>
        <v>45773</v>
      </c>
      <c r="AD173" s="70">
        <f t="shared" si="1"/>
        <v>45774</v>
      </c>
      <c r="AE173" s="71"/>
      <c r="AF173" s="71"/>
      <c r="AG173" s="71"/>
      <c r="AH173" s="71"/>
      <c r="AI173" s="72"/>
      <c r="AJ173" s="71"/>
      <c r="AK173" s="73"/>
      <c r="AL173" s="75"/>
      <c r="AM173" s="75"/>
      <c r="AN173" s="75"/>
      <c r="AO173" s="73"/>
      <c r="AP173" s="73"/>
    </row>
    <row r="174" spans="1:52" s="74" customFormat="1" ht="8.25" hidden="1" customHeight="1" x14ac:dyDescent="0.4">
      <c r="A174" s="68"/>
      <c r="B174" s="69">
        <v>15</v>
      </c>
      <c r="C174" s="70">
        <f t="shared" si="2"/>
        <v>45775</v>
      </c>
      <c r="D174" s="70">
        <f t="shared" si="3"/>
        <v>45776</v>
      </c>
      <c r="E174" s="70">
        <f t="shared" si="3"/>
        <v>45777</v>
      </c>
      <c r="F174" s="70">
        <f t="shared" si="3"/>
        <v>45778</v>
      </c>
      <c r="G174" s="70">
        <f t="shared" si="3"/>
        <v>45779</v>
      </c>
      <c r="H174" s="70">
        <f t="shared" si="3"/>
        <v>45780</v>
      </c>
      <c r="I174" s="70">
        <f t="shared" si="3"/>
        <v>45781</v>
      </c>
      <c r="J174" s="70">
        <f t="shared" si="3"/>
        <v>45782</v>
      </c>
      <c r="K174" s="70">
        <f t="shared" si="3"/>
        <v>45783</v>
      </c>
      <c r="L174" s="70">
        <f t="shared" si="3"/>
        <v>45784</v>
      </c>
      <c r="M174" s="70">
        <f t="shared" si="3"/>
        <v>45785</v>
      </c>
      <c r="N174" s="70">
        <f t="shared" si="3"/>
        <v>45786</v>
      </c>
      <c r="O174" s="70">
        <f t="shared" si="3"/>
        <v>45787</v>
      </c>
      <c r="P174" s="70">
        <f t="shared" si="3"/>
        <v>45788</v>
      </c>
      <c r="Q174" s="70">
        <f t="shared" si="3"/>
        <v>45789</v>
      </c>
      <c r="R174" s="70">
        <f t="shared" si="3"/>
        <v>45790</v>
      </c>
      <c r="S174" s="70">
        <f t="shared" si="3"/>
        <v>45791</v>
      </c>
      <c r="T174" s="70">
        <f t="shared" si="0"/>
        <v>45792</v>
      </c>
      <c r="U174" s="70">
        <f t="shared" si="0"/>
        <v>45793</v>
      </c>
      <c r="V174" s="70">
        <f t="shared" si="1"/>
        <v>45794</v>
      </c>
      <c r="W174" s="70">
        <f t="shared" si="1"/>
        <v>45795</v>
      </c>
      <c r="X174" s="70">
        <f t="shared" si="1"/>
        <v>45796</v>
      </c>
      <c r="Y174" s="70">
        <f t="shared" si="1"/>
        <v>45797</v>
      </c>
      <c r="Z174" s="70">
        <f t="shared" si="1"/>
        <v>45798</v>
      </c>
      <c r="AA174" s="70">
        <f t="shared" si="1"/>
        <v>45799</v>
      </c>
      <c r="AB174" s="70">
        <f t="shared" si="1"/>
        <v>45800</v>
      </c>
      <c r="AC174" s="70">
        <f t="shared" si="1"/>
        <v>45801</v>
      </c>
      <c r="AD174" s="70">
        <f t="shared" si="1"/>
        <v>45802</v>
      </c>
      <c r="AE174" s="71"/>
      <c r="AF174" s="71"/>
      <c r="AG174" s="71"/>
      <c r="AH174" s="71"/>
      <c r="AI174" s="72"/>
      <c r="AJ174" s="71"/>
      <c r="AK174" s="75"/>
      <c r="AL174" s="75"/>
      <c r="AM174" s="75"/>
      <c r="AN174" s="75"/>
      <c r="AO174" s="73"/>
      <c r="AP174" s="73"/>
    </row>
    <row r="175" spans="1:52" s="74" customFormat="1" ht="8.25" hidden="1" customHeight="1" x14ac:dyDescent="0.4">
      <c r="A175" s="68"/>
      <c r="B175" s="69">
        <v>16</v>
      </c>
      <c r="C175" s="70">
        <f t="shared" si="2"/>
        <v>45803</v>
      </c>
      <c r="D175" s="70">
        <f t="shared" si="3"/>
        <v>45804</v>
      </c>
      <c r="E175" s="70">
        <f t="shared" si="3"/>
        <v>45805</v>
      </c>
      <c r="F175" s="70">
        <f t="shared" si="3"/>
        <v>45806</v>
      </c>
      <c r="G175" s="70">
        <f t="shared" si="3"/>
        <v>45807</v>
      </c>
      <c r="H175" s="70">
        <f t="shared" si="3"/>
        <v>45808</v>
      </c>
      <c r="I175" s="70">
        <f t="shared" si="3"/>
        <v>45809</v>
      </c>
      <c r="J175" s="70">
        <f t="shared" si="3"/>
        <v>45810</v>
      </c>
      <c r="K175" s="70">
        <f t="shared" si="3"/>
        <v>45811</v>
      </c>
      <c r="L175" s="70">
        <f t="shared" si="3"/>
        <v>45812</v>
      </c>
      <c r="M175" s="70">
        <f t="shared" si="3"/>
        <v>45813</v>
      </c>
      <c r="N175" s="70">
        <f t="shared" si="3"/>
        <v>45814</v>
      </c>
      <c r="O175" s="70">
        <f t="shared" si="3"/>
        <v>45815</v>
      </c>
      <c r="P175" s="70">
        <f t="shared" si="3"/>
        <v>45816</v>
      </c>
      <c r="Q175" s="70">
        <f t="shared" si="3"/>
        <v>45817</v>
      </c>
      <c r="R175" s="70">
        <f t="shared" si="3"/>
        <v>45818</v>
      </c>
      <c r="S175" s="70">
        <f t="shared" si="3"/>
        <v>45819</v>
      </c>
      <c r="T175" s="70">
        <f t="shared" si="0"/>
        <v>45820</v>
      </c>
      <c r="U175" s="70">
        <f t="shared" si="0"/>
        <v>45821</v>
      </c>
      <c r="V175" s="70">
        <f t="shared" si="1"/>
        <v>45822</v>
      </c>
      <c r="W175" s="70">
        <f t="shared" si="1"/>
        <v>45823</v>
      </c>
      <c r="X175" s="70">
        <f t="shared" si="1"/>
        <v>45824</v>
      </c>
      <c r="Y175" s="70">
        <f t="shared" si="1"/>
        <v>45825</v>
      </c>
      <c r="Z175" s="70">
        <f t="shared" si="1"/>
        <v>45826</v>
      </c>
      <c r="AA175" s="70">
        <f t="shared" si="1"/>
        <v>45827</v>
      </c>
      <c r="AB175" s="70">
        <f t="shared" si="1"/>
        <v>45828</v>
      </c>
      <c r="AC175" s="70">
        <f t="shared" si="1"/>
        <v>45829</v>
      </c>
      <c r="AD175" s="70">
        <f t="shared" si="1"/>
        <v>45830</v>
      </c>
      <c r="AE175" s="71"/>
      <c r="AF175" s="71"/>
      <c r="AG175" s="71"/>
      <c r="AH175" s="71"/>
      <c r="AI175" s="72"/>
      <c r="AJ175" s="71"/>
      <c r="AK175" s="75"/>
      <c r="AL175" s="75"/>
      <c r="AM175" s="73"/>
      <c r="AN175" s="73"/>
      <c r="AO175" s="73"/>
      <c r="AP175" s="73"/>
    </row>
    <row r="176" spans="1:52" s="74" customFormat="1" ht="8.25" hidden="1" customHeight="1" x14ac:dyDescent="0.4">
      <c r="A176" s="68"/>
      <c r="B176" s="69">
        <v>17</v>
      </c>
      <c r="C176" s="70">
        <f t="shared" si="2"/>
        <v>45831</v>
      </c>
      <c r="D176" s="70">
        <f t="shared" si="3"/>
        <v>45832</v>
      </c>
      <c r="E176" s="70">
        <f t="shared" si="3"/>
        <v>45833</v>
      </c>
      <c r="F176" s="70">
        <f t="shared" si="3"/>
        <v>45834</v>
      </c>
      <c r="G176" s="70">
        <f t="shared" si="3"/>
        <v>45835</v>
      </c>
      <c r="H176" s="70">
        <f t="shared" si="3"/>
        <v>45836</v>
      </c>
      <c r="I176" s="70">
        <f t="shared" si="3"/>
        <v>45837</v>
      </c>
      <c r="J176" s="70">
        <f t="shared" si="3"/>
        <v>45838</v>
      </c>
      <c r="K176" s="70">
        <f t="shared" si="3"/>
        <v>45839</v>
      </c>
      <c r="L176" s="70">
        <f t="shared" si="3"/>
        <v>45840</v>
      </c>
      <c r="M176" s="70">
        <f t="shared" si="3"/>
        <v>45841</v>
      </c>
      <c r="N176" s="70">
        <f t="shared" si="3"/>
        <v>45842</v>
      </c>
      <c r="O176" s="70">
        <f t="shared" si="3"/>
        <v>45843</v>
      </c>
      <c r="P176" s="70">
        <f t="shared" si="3"/>
        <v>45844</v>
      </c>
      <c r="Q176" s="70">
        <f t="shared" si="3"/>
        <v>45845</v>
      </c>
      <c r="R176" s="70">
        <f t="shared" si="3"/>
        <v>45846</v>
      </c>
      <c r="S176" s="70">
        <f t="shared" si="3"/>
        <v>45847</v>
      </c>
      <c r="T176" s="70">
        <f t="shared" ref="T176:AD176" si="4">S176+1</f>
        <v>45848</v>
      </c>
      <c r="U176" s="70">
        <f t="shared" si="4"/>
        <v>45849</v>
      </c>
      <c r="V176" s="70">
        <f t="shared" si="4"/>
        <v>45850</v>
      </c>
      <c r="W176" s="70">
        <f t="shared" si="4"/>
        <v>45851</v>
      </c>
      <c r="X176" s="70">
        <f t="shared" si="4"/>
        <v>45852</v>
      </c>
      <c r="Y176" s="70">
        <f t="shared" si="4"/>
        <v>45853</v>
      </c>
      <c r="Z176" s="70">
        <f t="shared" si="4"/>
        <v>45854</v>
      </c>
      <c r="AA176" s="70">
        <f t="shared" si="4"/>
        <v>45855</v>
      </c>
      <c r="AB176" s="70">
        <f t="shared" si="4"/>
        <v>45856</v>
      </c>
      <c r="AC176" s="70">
        <f t="shared" si="4"/>
        <v>45857</v>
      </c>
      <c r="AD176" s="70">
        <f t="shared" si="4"/>
        <v>45858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8.25" hidden="1" customHeight="1" x14ac:dyDescent="0.4">
      <c r="A177" s="68"/>
      <c r="B177" s="69">
        <v>18</v>
      </c>
      <c r="C177" s="70">
        <f t="shared" si="2"/>
        <v>45859</v>
      </c>
      <c r="D177" s="70">
        <f t="shared" si="3"/>
        <v>45860</v>
      </c>
      <c r="E177" s="70">
        <f t="shared" si="3"/>
        <v>45861</v>
      </c>
      <c r="F177" s="70">
        <f t="shared" si="3"/>
        <v>45862</v>
      </c>
      <c r="G177" s="70">
        <f t="shared" si="3"/>
        <v>45863</v>
      </c>
      <c r="H177" s="70">
        <f t="shared" si="3"/>
        <v>45864</v>
      </c>
      <c r="I177" s="70">
        <f t="shared" si="3"/>
        <v>45865</v>
      </c>
      <c r="J177" s="70">
        <f t="shared" si="3"/>
        <v>45866</v>
      </c>
      <c r="K177" s="70">
        <f t="shared" si="3"/>
        <v>45867</v>
      </c>
      <c r="L177" s="70">
        <f t="shared" si="3"/>
        <v>45868</v>
      </c>
      <c r="M177" s="70">
        <f t="shared" si="3"/>
        <v>45869</v>
      </c>
      <c r="N177" s="70">
        <f t="shared" si="3"/>
        <v>45870</v>
      </c>
      <c r="O177" s="70">
        <f t="shared" si="3"/>
        <v>45871</v>
      </c>
      <c r="P177" s="70">
        <f t="shared" si="3"/>
        <v>45872</v>
      </c>
      <c r="Q177" s="70">
        <f t="shared" si="3"/>
        <v>45873</v>
      </c>
      <c r="R177" s="70">
        <f t="shared" si="3"/>
        <v>45874</v>
      </c>
      <c r="S177" s="70">
        <f t="shared" ref="P177:AD192" si="5">R177+1</f>
        <v>45875</v>
      </c>
      <c r="T177" s="70">
        <f t="shared" si="5"/>
        <v>45876</v>
      </c>
      <c r="U177" s="70">
        <f t="shared" si="5"/>
        <v>45877</v>
      </c>
      <c r="V177" s="70">
        <f t="shared" si="5"/>
        <v>45878</v>
      </c>
      <c r="W177" s="70">
        <f t="shared" si="5"/>
        <v>45879</v>
      </c>
      <c r="X177" s="70">
        <f t="shared" si="5"/>
        <v>45880</v>
      </c>
      <c r="Y177" s="70">
        <f t="shared" si="5"/>
        <v>45881</v>
      </c>
      <c r="Z177" s="70">
        <f t="shared" si="5"/>
        <v>45882</v>
      </c>
      <c r="AA177" s="70">
        <f t="shared" si="5"/>
        <v>45883</v>
      </c>
      <c r="AB177" s="70">
        <f t="shared" si="5"/>
        <v>45884</v>
      </c>
      <c r="AC177" s="70">
        <f t="shared" si="5"/>
        <v>45885</v>
      </c>
      <c r="AD177" s="70">
        <f t="shared" si="5"/>
        <v>45886</v>
      </c>
      <c r="AE177" s="71"/>
      <c r="AF177" s="71"/>
      <c r="AG177" s="71"/>
      <c r="AH177" s="71"/>
      <c r="AI177" s="72"/>
      <c r="AJ177" s="71"/>
      <c r="AK177" s="75"/>
      <c r="AL177" s="73"/>
      <c r="AM177" s="73"/>
      <c r="AN177" s="73"/>
      <c r="AO177" s="73"/>
      <c r="AP177" s="73"/>
    </row>
    <row r="178" spans="1:52" s="74" customFormat="1" ht="8.25" hidden="1" customHeight="1" x14ac:dyDescent="0.4">
      <c r="A178" s="68"/>
      <c r="B178" s="69">
        <v>19</v>
      </c>
      <c r="C178" s="70">
        <f t="shared" si="2"/>
        <v>45887</v>
      </c>
      <c r="D178" s="70">
        <f t="shared" ref="D178:S193" si="6">C178+1</f>
        <v>45888</v>
      </c>
      <c r="E178" s="70">
        <f t="shared" si="6"/>
        <v>45889</v>
      </c>
      <c r="F178" s="70">
        <f t="shared" si="6"/>
        <v>45890</v>
      </c>
      <c r="G178" s="70">
        <f t="shared" si="6"/>
        <v>45891</v>
      </c>
      <c r="H178" s="70">
        <f t="shared" si="6"/>
        <v>45892</v>
      </c>
      <c r="I178" s="70">
        <f t="shared" si="6"/>
        <v>45893</v>
      </c>
      <c r="J178" s="70">
        <f t="shared" si="6"/>
        <v>45894</v>
      </c>
      <c r="K178" s="70">
        <f t="shared" si="6"/>
        <v>45895</v>
      </c>
      <c r="L178" s="70">
        <f t="shared" si="6"/>
        <v>45896</v>
      </c>
      <c r="M178" s="70">
        <f t="shared" si="6"/>
        <v>45897</v>
      </c>
      <c r="N178" s="70">
        <f t="shared" si="6"/>
        <v>45898</v>
      </c>
      <c r="O178" s="70">
        <f t="shared" si="6"/>
        <v>45899</v>
      </c>
      <c r="P178" s="70">
        <f t="shared" si="6"/>
        <v>45900</v>
      </c>
      <c r="Q178" s="70">
        <f t="shared" si="6"/>
        <v>45901</v>
      </c>
      <c r="R178" s="70">
        <f t="shared" si="6"/>
        <v>45902</v>
      </c>
      <c r="S178" s="70">
        <f t="shared" si="6"/>
        <v>45903</v>
      </c>
      <c r="T178" s="70">
        <f t="shared" si="5"/>
        <v>45904</v>
      </c>
      <c r="U178" s="70">
        <f t="shared" si="5"/>
        <v>45905</v>
      </c>
      <c r="V178" s="70">
        <f t="shared" si="5"/>
        <v>45906</v>
      </c>
      <c r="W178" s="70">
        <f t="shared" si="5"/>
        <v>45907</v>
      </c>
      <c r="X178" s="70">
        <f t="shared" si="5"/>
        <v>45908</v>
      </c>
      <c r="Y178" s="70">
        <f t="shared" si="5"/>
        <v>45909</v>
      </c>
      <c r="Z178" s="70">
        <f t="shared" si="5"/>
        <v>45910</v>
      </c>
      <c r="AA178" s="70">
        <f t="shared" si="5"/>
        <v>45911</v>
      </c>
      <c r="AB178" s="70">
        <f t="shared" si="5"/>
        <v>45912</v>
      </c>
      <c r="AC178" s="70">
        <f t="shared" si="5"/>
        <v>45913</v>
      </c>
      <c r="AD178" s="70">
        <f t="shared" si="5"/>
        <v>45914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8.25" hidden="1" customHeight="1" x14ac:dyDescent="0.4">
      <c r="A179" s="68"/>
      <c r="B179" s="69">
        <v>20</v>
      </c>
      <c r="C179" s="70">
        <f t="shared" si="2"/>
        <v>45915</v>
      </c>
      <c r="D179" s="70">
        <f t="shared" si="6"/>
        <v>45916</v>
      </c>
      <c r="E179" s="70">
        <f t="shared" si="6"/>
        <v>45917</v>
      </c>
      <c r="F179" s="70">
        <f t="shared" si="6"/>
        <v>45918</v>
      </c>
      <c r="G179" s="70">
        <f t="shared" si="6"/>
        <v>45919</v>
      </c>
      <c r="H179" s="70">
        <f t="shared" si="6"/>
        <v>45920</v>
      </c>
      <c r="I179" s="70">
        <f t="shared" si="6"/>
        <v>45921</v>
      </c>
      <c r="J179" s="70">
        <f t="shared" si="6"/>
        <v>45922</v>
      </c>
      <c r="K179" s="70">
        <f t="shared" si="6"/>
        <v>45923</v>
      </c>
      <c r="L179" s="70">
        <f t="shared" si="6"/>
        <v>45924</v>
      </c>
      <c r="M179" s="70">
        <f t="shared" si="6"/>
        <v>45925</v>
      </c>
      <c r="N179" s="70">
        <f t="shared" si="6"/>
        <v>45926</v>
      </c>
      <c r="O179" s="70">
        <f t="shared" si="6"/>
        <v>45927</v>
      </c>
      <c r="P179" s="70">
        <f t="shared" si="6"/>
        <v>45928</v>
      </c>
      <c r="Q179" s="70">
        <f t="shared" si="6"/>
        <v>45929</v>
      </c>
      <c r="R179" s="70">
        <f t="shared" si="6"/>
        <v>45930</v>
      </c>
      <c r="S179" s="70">
        <f t="shared" si="6"/>
        <v>45931</v>
      </c>
      <c r="T179" s="70">
        <f t="shared" si="5"/>
        <v>45932</v>
      </c>
      <c r="U179" s="70">
        <f t="shared" si="5"/>
        <v>45933</v>
      </c>
      <c r="V179" s="70">
        <f t="shared" si="5"/>
        <v>45934</v>
      </c>
      <c r="W179" s="70">
        <f t="shared" si="5"/>
        <v>45935</v>
      </c>
      <c r="X179" s="70">
        <f t="shared" si="5"/>
        <v>45936</v>
      </c>
      <c r="Y179" s="70">
        <f t="shared" si="5"/>
        <v>45937</v>
      </c>
      <c r="Z179" s="70">
        <f t="shared" si="5"/>
        <v>45938</v>
      </c>
      <c r="AA179" s="70">
        <f t="shared" si="5"/>
        <v>45939</v>
      </c>
      <c r="AB179" s="70">
        <f t="shared" si="5"/>
        <v>45940</v>
      </c>
      <c r="AC179" s="70">
        <f t="shared" si="5"/>
        <v>45941</v>
      </c>
      <c r="AD179" s="70">
        <f t="shared" si="5"/>
        <v>45942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8.25" hidden="1" customHeight="1" x14ac:dyDescent="0.4">
      <c r="A180" s="68"/>
      <c r="B180" s="69">
        <v>21</v>
      </c>
      <c r="C180" s="70">
        <f t="shared" si="2"/>
        <v>45943</v>
      </c>
      <c r="D180" s="70">
        <f t="shared" si="6"/>
        <v>45944</v>
      </c>
      <c r="E180" s="70">
        <f t="shared" si="6"/>
        <v>45945</v>
      </c>
      <c r="F180" s="70">
        <f t="shared" si="6"/>
        <v>45946</v>
      </c>
      <c r="G180" s="70">
        <f t="shared" si="6"/>
        <v>45947</v>
      </c>
      <c r="H180" s="70">
        <f t="shared" si="6"/>
        <v>45948</v>
      </c>
      <c r="I180" s="70">
        <f t="shared" si="6"/>
        <v>45949</v>
      </c>
      <c r="J180" s="70">
        <f t="shared" si="6"/>
        <v>45950</v>
      </c>
      <c r="K180" s="70">
        <f t="shared" si="6"/>
        <v>45951</v>
      </c>
      <c r="L180" s="70">
        <f t="shared" si="6"/>
        <v>45952</v>
      </c>
      <c r="M180" s="70">
        <f t="shared" si="6"/>
        <v>45953</v>
      </c>
      <c r="N180" s="70">
        <f t="shared" si="6"/>
        <v>45954</v>
      </c>
      <c r="O180" s="70">
        <f t="shared" si="6"/>
        <v>45955</v>
      </c>
      <c r="P180" s="70">
        <f t="shared" si="6"/>
        <v>45956</v>
      </c>
      <c r="Q180" s="70">
        <f t="shared" si="6"/>
        <v>45957</v>
      </c>
      <c r="R180" s="70">
        <f t="shared" si="6"/>
        <v>45958</v>
      </c>
      <c r="S180" s="70">
        <f t="shared" si="6"/>
        <v>45959</v>
      </c>
      <c r="T180" s="70">
        <f t="shared" si="5"/>
        <v>45960</v>
      </c>
      <c r="U180" s="70">
        <f t="shared" si="5"/>
        <v>45961</v>
      </c>
      <c r="V180" s="70">
        <f t="shared" si="5"/>
        <v>45962</v>
      </c>
      <c r="W180" s="70">
        <f t="shared" si="5"/>
        <v>45963</v>
      </c>
      <c r="X180" s="70">
        <f t="shared" si="5"/>
        <v>45964</v>
      </c>
      <c r="Y180" s="70">
        <f t="shared" si="5"/>
        <v>45965</v>
      </c>
      <c r="Z180" s="70">
        <f t="shared" si="5"/>
        <v>45966</v>
      </c>
      <c r="AA180" s="70">
        <f t="shared" si="5"/>
        <v>45967</v>
      </c>
      <c r="AB180" s="70">
        <f t="shared" si="5"/>
        <v>45968</v>
      </c>
      <c r="AC180" s="70">
        <f t="shared" si="5"/>
        <v>45969</v>
      </c>
      <c r="AD180" s="70">
        <f t="shared" si="5"/>
        <v>45970</v>
      </c>
      <c r="AE180" s="71"/>
      <c r="AF180" s="71"/>
      <c r="AG180" s="71"/>
      <c r="AH180" s="71"/>
      <c r="AI180" s="72"/>
      <c r="AJ180" s="71"/>
      <c r="AK180" s="73"/>
      <c r="AL180" s="73"/>
      <c r="AM180" s="73"/>
      <c r="AN180" s="73"/>
      <c r="AO180" s="73"/>
      <c r="AP180" s="73"/>
    </row>
    <row r="181" spans="1:52" s="74" customFormat="1" ht="15" hidden="1" customHeight="1" x14ac:dyDescent="0.4">
      <c r="A181" s="60"/>
      <c r="B181" s="69">
        <v>22</v>
      </c>
      <c r="C181" s="70">
        <f t="shared" si="2"/>
        <v>45971</v>
      </c>
      <c r="D181" s="70">
        <f t="shared" si="6"/>
        <v>45972</v>
      </c>
      <c r="E181" s="70">
        <f t="shared" si="6"/>
        <v>45973</v>
      </c>
      <c r="F181" s="70">
        <f t="shared" si="6"/>
        <v>45974</v>
      </c>
      <c r="G181" s="70">
        <f t="shared" si="6"/>
        <v>45975</v>
      </c>
      <c r="H181" s="70">
        <f t="shared" si="6"/>
        <v>45976</v>
      </c>
      <c r="I181" s="70">
        <f t="shared" si="6"/>
        <v>45977</v>
      </c>
      <c r="J181" s="70">
        <f t="shared" si="6"/>
        <v>45978</v>
      </c>
      <c r="K181" s="70">
        <f t="shared" si="6"/>
        <v>45979</v>
      </c>
      <c r="L181" s="70">
        <f t="shared" si="6"/>
        <v>45980</v>
      </c>
      <c r="M181" s="70">
        <f t="shared" si="6"/>
        <v>45981</v>
      </c>
      <c r="N181" s="70">
        <f t="shared" si="6"/>
        <v>45982</v>
      </c>
      <c r="O181" s="70">
        <f t="shared" si="6"/>
        <v>45983</v>
      </c>
      <c r="P181" s="70">
        <f t="shared" si="6"/>
        <v>45984</v>
      </c>
      <c r="Q181" s="70">
        <f t="shared" si="6"/>
        <v>45985</v>
      </c>
      <c r="R181" s="70">
        <f t="shared" si="6"/>
        <v>45986</v>
      </c>
      <c r="S181" s="70">
        <f t="shared" si="6"/>
        <v>45987</v>
      </c>
      <c r="T181" s="70">
        <f t="shared" si="5"/>
        <v>45988</v>
      </c>
      <c r="U181" s="70">
        <f t="shared" si="5"/>
        <v>45989</v>
      </c>
      <c r="V181" s="70">
        <f t="shared" si="5"/>
        <v>45990</v>
      </c>
      <c r="W181" s="70">
        <f t="shared" si="5"/>
        <v>45991</v>
      </c>
      <c r="X181" s="70">
        <f t="shared" si="5"/>
        <v>45992</v>
      </c>
      <c r="Y181" s="70">
        <f t="shared" si="5"/>
        <v>45993</v>
      </c>
      <c r="Z181" s="70">
        <f t="shared" si="5"/>
        <v>45994</v>
      </c>
      <c r="AA181" s="70">
        <f t="shared" si="5"/>
        <v>45995</v>
      </c>
      <c r="AB181" s="70">
        <f t="shared" si="5"/>
        <v>45996</v>
      </c>
      <c r="AC181" s="70">
        <f t="shared" si="5"/>
        <v>45997</v>
      </c>
      <c r="AD181" s="70">
        <f t="shared" si="5"/>
        <v>45998</v>
      </c>
      <c r="AE181" s="62"/>
      <c r="AF181" s="62"/>
      <c r="AG181" s="62"/>
      <c r="AH181" s="62"/>
      <c r="AI181" s="63"/>
      <c r="AJ181" s="62"/>
      <c r="AK181" s="73"/>
      <c r="AL181" s="73"/>
      <c r="AM181" s="20"/>
      <c r="AN181" s="20"/>
      <c r="AO181" s="73"/>
      <c r="AP181" s="73"/>
    </row>
    <row r="182" spans="1:52" s="74" customFormat="1" ht="15" hidden="1" customHeight="1" x14ac:dyDescent="0.4">
      <c r="A182" s="60"/>
      <c r="B182" s="69">
        <v>23</v>
      </c>
      <c r="C182" s="70">
        <f t="shared" si="2"/>
        <v>45999</v>
      </c>
      <c r="D182" s="70">
        <f t="shared" si="6"/>
        <v>46000</v>
      </c>
      <c r="E182" s="70">
        <f t="shared" si="6"/>
        <v>46001</v>
      </c>
      <c r="F182" s="70">
        <f t="shared" si="6"/>
        <v>46002</v>
      </c>
      <c r="G182" s="70">
        <f t="shared" si="6"/>
        <v>46003</v>
      </c>
      <c r="H182" s="70">
        <f t="shared" si="6"/>
        <v>46004</v>
      </c>
      <c r="I182" s="70">
        <f t="shared" si="6"/>
        <v>46005</v>
      </c>
      <c r="J182" s="70">
        <f t="shared" si="6"/>
        <v>46006</v>
      </c>
      <c r="K182" s="70">
        <f t="shared" si="6"/>
        <v>46007</v>
      </c>
      <c r="L182" s="70">
        <f t="shared" si="6"/>
        <v>46008</v>
      </c>
      <c r="M182" s="70">
        <f t="shared" si="6"/>
        <v>46009</v>
      </c>
      <c r="N182" s="70">
        <f t="shared" si="6"/>
        <v>46010</v>
      </c>
      <c r="O182" s="70">
        <f t="shared" si="6"/>
        <v>46011</v>
      </c>
      <c r="P182" s="70">
        <f t="shared" si="5"/>
        <v>46012</v>
      </c>
      <c r="Q182" s="70">
        <f t="shared" si="5"/>
        <v>46013</v>
      </c>
      <c r="R182" s="70">
        <f t="shared" si="5"/>
        <v>46014</v>
      </c>
      <c r="S182" s="70">
        <f t="shared" si="5"/>
        <v>46015</v>
      </c>
      <c r="T182" s="70">
        <f t="shared" si="5"/>
        <v>46016</v>
      </c>
      <c r="U182" s="70">
        <f t="shared" si="5"/>
        <v>46017</v>
      </c>
      <c r="V182" s="70">
        <f t="shared" si="5"/>
        <v>46018</v>
      </c>
      <c r="W182" s="70">
        <f t="shared" si="5"/>
        <v>46019</v>
      </c>
      <c r="X182" s="70">
        <f t="shared" si="5"/>
        <v>46020</v>
      </c>
      <c r="Y182" s="70">
        <f t="shared" si="5"/>
        <v>46021</v>
      </c>
      <c r="Z182" s="70">
        <f t="shared" si="5"/>
        <v>46022</v>
      </c>
      <c r="AA182" s="70">
        <f t="shared" si="5"/>
        <v>46023</v>
      </c>
      <c r="AB182" s="70">
        <f t="shared" si="5"/>
        <v>46024</v>
      </c>
      <c r="AC182" s="70">
        <f t="shared" si="5"/>
        <v>46025</v>
      </c>
      <c r="AD182" s="70">
        <f t="shared" si="5"/>
        <v>46026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s="74" customFormat="1" hidden="1" x14ac:dyDescent="0.4">
      <c r="A183" s="60"/>
      <c r="B183" s="69">
        <v>24</v>
      </c>
      <c r="C183" s="70">
        <f t="shared" si="2"/>
        <v>46027</v>
      </c>
      <c r="D183" s="70">
        <f t="shared" si="6"/>
        <v>46028</v>
      </c>
      <c r="E183" s="70">
        <f t="shared" si="6"/>
        <v>46029</v>
      </c>
      <c r="F183" s="70">
        <f t="shared" si="6"/>
        <v>46030</v>
      </c>
      <c r="G183" s="70">
        <f t="shared" si="6"/>
        <v>46031</v>
      </c>
      <c r="H183" s="70">
        <f t="shared" si="6"/>
        <v>46032</v>
      </c>
      <c r="I183" s="70">
        <f t="shared" si="6"/>
        <v>46033</v>
      </c>
      <c r="J183" s="70">
        <f t="shared" si="6"/>
        <v>46034</v>
      </c>
      <c r="K183" s="70">
        <f t="shared" si="6"/>
        <v>46035</v>
      </c>
      <c r="L183" s="70">
        <f t="shared" si="6"/>
        <v>46036</v>
      </c>
      <c r="M183" s="70">
        <f t="shared" si="6"/>
        <v>46037</v>
      </c>
      <c r="N183" s="70">
        <f t="shared" si="6"/>
        <v>46038</v>
      </c>
      <c r="O183" s="70">
        <f t="shared" si="6"/>
        <v>46039</v>
      </c>
      <c r="P183" s="70">
        <f t="shared" si="5"/>
        <v>46040</v>
      </c>
      <c r="Q183" s="70">
        <f t="shared" si="5"/>
        <v>46041</v>
      </c>
      <c r="R183" s="70">
        <f t="shared" si="5"/>
        <v>46042</v>
      </c>
      <c r="S183" s="70">
        <f t="shared" si="5"/>
        <v>46043</v>
      </c>
      <c r="T183" s="70">
        <f t="shared" si="5"/>
        <v>46044</v>
      </c>
      <c r="U183" s="70">
        <f t="shared" si="5"/>
        <v>46045</v>
      </c>
      <c r="V183" s="70">
        <f t="shared" si="5"/>
        <v>46046</v>
      </c>
      <c r="W183" s="70">
        <f t="shared" si="5"/>
        <v>46047</v>
      </c>
      <c r="X183" s="70">
        <f t="shared" si="5"/>
        <v>46048</v>
      </c>
      <c r="Y183" s="70">
        <f t="shared" si="5"/>
        <v>46049</v>
      </c>
      <c r="Z183" s="70">
        <f t="shared" si="5"/>
        <v>46050</v>
      </c>
      <c r="AA183" s="70">
        <f t="shared" si="5"/>
        <v>46051</v>
      </c>
      <c r="AB183" s="70">
        <f t="shared" si="5"/>
        <v>46052</v>
      </c>
      <c r="AC183" s="70">
        <f t="shared" si="5"/>
        <v>46053</v>
      </c>
      <c r="AD183" s="70">
        <f t="shared" si="5"/>
        <v>46054</v>
      </c>
      <c r="AE183" s="62"/>
      <c r="AF183" s="62"/>
      <c r="AG183" s="62"/>
      <c r="AH183" s="62"/>
      <c r="AI183" s="63"/>
      <c r="AJ183" s="62"/>
      <c r="AK183" s="73"/>
      <c r="AL183" s="20"/>
      <c r="AM183" s="20"/>
      <c r="AN183" s="20"/>
      <c r="AO183" s="20"/>
      <c r="AP183" s="20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1:52" hidden="1" x14ac:dyDescent="0.4">
      <c r="A184" s="60"/>
      <c r="B184" s="69">
        <v>25</v>
      </c>
      <c r="C184" s="70">
        <f t="shared" si="2"/>
        <v>46055</v>
      </c>
      <c r="D184" s="70">
        <f t="shared" si="6"/>
        <v>46056</v>
      </c>
      <c r="E184" s="70">
        <f t="shared" si="6"/>
        <v>46057</v>
      </c>
      <c r="F184" s="70">
        <f t="shared" si="6"/>
        <v>46058</v>
      </c>
      <c r="G184" s="70">
        <f t="shared" si="6"/>
        <v>46059</v>
      </c>
      <c r="H184" s="70">
        <f t="shared" si="6"/>
        <v>46060</v>
      </c>
      <c r="I184" s="70">
        <f t="shared" si="6"/>
        <v>46061</v>
      </c>
      <c r="J184" s="70">
        <f t="shared" si="6"/>
        <v>46062</v>
      </c>
      <c r="K184" s="70">
        <f t="shared" si="6"/>
        <v>46063</v>
      </c>
      <c r="L184" s="70">
        <f t="shared" si="6"/>
        <v>46064</v>
      </c>
      <c r="M184" s="70">
        <f t="shared" si="6"/>
        <v>46065</v>
      </c>
      <c r="N184" s="70">
        <f t="shared" si="6"/>
        <v>46066</v>
      </c>
      <c r="O184" s="70">
        <f t="shared" si="6"/>
        <v>46067</v>
      </c>
      <c r="P184" s="70">
        <f t="shared" si="5"/>
        <v>46068</v>
      </c>
      <c r="Q184" s="70">
        <f t="shared" si="5"/>
        <v>46069</v>
      </c>
      <c r="R184" s="70">
        <f t="shared" si="5"/>
        <v>46070</v>
      </c>
      <c r="S184" s="70">
        <f t="shared" si="5"/>
        <v>46071</v>
      </c>
      <c r="T184" s="70">
        <f t="shared" si="5"/>
        <v>46072</v>
      </c>
      <c r="U184" s="70">
        <f t="shared" si="5"/>
        <v>46073</v>
      </c>
      <c r="V184" s="70">
        <f t="shared" si="5"/>
        <v>46074</v>
      </c>
      <c r="W184" s="70">
        <f t="shared" si="5"/>
        <v>46075</v>
      </c>
      <c r="X184" s="70">
        <f t="shared" si="5"/>
        <v>46076</v>
      </c>
      <c r="Y184" s="70">
        <f t="shared" si="5"/>
        <v>46077</v>
      </c>
      <c r="Z184" s="70">
        <f t="shared" si="5"/>
        <v>46078</v>
      </c>
      <c r="AA184" s="70">
        <f t="shared" si="5"/>
        <v>46079</v>
      </c>
      <c r="AB184" s="70">
        <f t="shared" si="5"/>
        <v>46080</v>
      </c>
      <c r="AC184" s="70">
        <f t="shared" si="5"/>
        <v>46081</v>
      </c>
      <c r="AD184" s="70">
        <f t="shared" si="5"/>
        <v>46082</v>
      </c>
      <c r="AE184" s="62"/>
      <c r="AF184" s="62"/>
      <c r="AG184" s="62"/>
      <c r="AH184" s="62"/>
      <c r="AI184" s="63"/>
      <c r="AJ184" s="62"/>
    </row>
    <row r="185" spans="1:52" hidden="1" x14ac:dyDescent="0.4">
      <c r="A185" s="60"/>
      <c r="B185" s="69">
        <v>26</v>
      </c>
      <c r="C185" s="70">
        <f t="shared" si="2"/>
        <v>46083</v>
      </c>
      <c r="D185" s="70">
        <f t="shared" si="6"/>
        <v>46084</v>
      </c>
      <c r="E185" s="70">
        <f t="shared" si="6"/>
        <v>46085</v>
      </c>
      <c r="F185" s="70">
        <f t="shared" si="6"/>
        <v>46086</v>
      </c>
      <c r="G185" s="70">
        <f t="shared" si="6"/>
        <v>46087</v>
      </c>
      <c r="H185" s="70">
        <f t="shared" si="6"/>
        <v>46088</v>
      </c>
      <c r="I185" s="70">
        <f t="shared" si="6"/>
        <v>46089</v>
      </c>
      <c r="J185" s="70">
        <f t="shared" si="6"/>
        <v>46090</v>
      </c>
      <c r="K185" s="70">
        <f t="shared" si="6"/>
        <v>46091</v>
      </c>
      <c r="L185" s="70">
        <f t="shared" si="6"/>
        <v>46092</v>
      </c>
      <c r="M185" s="70">
        <f t="shared" si="6"/>
        <v>46093</v>
      </c>
      <c r="N185" s="70">
        <f t="shared" si="6"/>
        <v>46094</v>
      </c>
      <c r="O185" s="70">
        <f t="shared" si="6"/>
        <v>46095</v>
      </c>
      <c r="P185" s="70">
        <f t="shared" si="5"/>
        <v>46096</v>
      </c>
      <c r="Q185" s="70">
        <f t="shared" si="5"/>
        <v>46097</v>
      </c>
      <c r="R185" s="70">
        <f t="shared" si="5"/>
        <v>46098</v>
      </c>
      <c r="S185" s="70">
        <f t="shared" si="5"/>
        <v>46099</v>
      </c>
      <c r="T185" s="70">
        <f t="shared" si="5"/>
        <v>46100</v>
      </c>
      <c r="U185" s="70">
        <f t="shared" si="5"/>
        <v>46101</v>
      </c>
      <c r="V185" s="70">
        <f t="shared" si="5"/>
        <v>46102</v>
      </c>
      <c r="W185" s="70">
        <f t="shared" si="5"/>
        <v>46103</v>
      </c>
      <c r="X185" s="70">
        <f t="shared" si="5"/>
        <v>46104</v>
      </c>
      <c r="Y185" s="70">
        <f t="shared" si="5"/>
        <v>46105</v>
      </c>
      <c r="Z185" s="70">
        <f t="shared" si="5"/>
        <v>46106</v>
      </c>
      <c r="AA185" s="70">
        <f t="shared" si="5"/>
        <v>46107</v>
      </c>
      <c r="AB185" s="70">
        <f t="shared" si="5"/>
        <v>46108</v>
      </c>
      <c r="AC185" s="70">
        <f t="shared" si="5"/>
        <v>46109</v>
      </c>
      <c r="AD185" s="70">
        <f t="shared" si="5"/>
        <v>46110</v>
      </c>
      <c r="AE185" s="62"/>
      <c r="AF185" s="62"/>
      <c r="AG185" s="62"/>
      <c r="AH185" s="62"/>
      <c r="AI185" s="63"/>
      <c r="AJ185" s="62"/>
    </row>
    <row r="186" spans="1:52" hidden="1" x14ac:dyDescent="0.4">
      <c r="A186" s="60"/>
      <c r="B186" s="69">
        <v>27</v>
      </c>
      <c r="C186" s="70">
        <f t="shared" si="2"/>
        <v>46111</v>
      </c>
      <c r="D186" s="70">
        <f t="shared" si="6"/>
        <v>46112</v>
      </c>
      <c r="E186" s="70">
        <f t="shared" si="6"/>
        <v>46113</v>
      </c>
      <c r="F186" s="70">
        <f t="shared" si="6"/>
        <v>46114</v>
      </c>
      <c r="G186" s="70">
        <f t="shared" si="6"/>
        <v>46115</v>
      </c>
      <c r="H186" s="70">
        <f t="shared" si="6"/>
        <v>46116</v>
      </c>
      <c r="I186" s="70">
        <f t="shared" si="6"/>
        <v>46117</v>
      </c>
      <c r="J186" s="70">
        <f t="shared" si="6"/>
        <v>46118</v>
      </c>
      <c r="K186" s="70">
        <f t="shared" si="6"/>
        <v>46119</v>
      </c>
      <c r="L186" s="70">
        <f t="shared" si="6"/>
        <v>46120</v>
      </c>
      <c r="M186" s="70">
        <f t="shared" si="6"/>
        <v>46121</v>
      </c>
      <c r="N186" s="70">
        <f t="shared" si="6"/>
        <v>46122</v>
      </c>
      <c r="O186" s="70">
        <f t="shared" si="6"/>
        <v>46123</v>
      </c>
      <c r="P186" s="70">
        <f t="shared" si="5"/>
        <v>46124</v>
      </c>
      <c r="Q186" s="70">
        <f t="shared" si="5"/>
        <v>46125</v>
      </c>
      <c r="R186" s="70">
        <f t="shared" si="5"/>
        <v>46126</v>
      </c>
      <c r="S186" s="70">
        <f t="shared" si="5"/>
        <v>46127</v>
      </c>
      <c r="T186" s="70">
        <f t="shared" si="5"/>
        <v>46128</v>
      </c>
      <c r="U186" s="70">
        <f t="shared" si="5"/>
        <v>46129</v>
      </c>
      <c r="V186" s="70">
        <f t="shared" si="5"/>
        <v>46130</v>
      </c>
      <c r="W186" s="70">
        <f t="shared" si="5"/>
        <v>46131</v>
      </c>
      <c r="X186" s="70">
        <f t="shared" si="5"/>
        <v>46132</v>
      </c>
      <c r="Y186" s="70">
        <f t="shared" si="5"/>
        <v>46133</v>
      </c>
      <c r="Z186" s="70">
        <f t="shared" si="5"/>
        <v>46134</v>
      </c>
      <c r="AA186" s="70">
        <f t="shared" si="5"/>
        <v>46135</v>
      </c>
      <c r="AB186" s="70">
        <f t="shared" si="5"/>
        <v>46136</v>
      </c>
      <c r="AC186" s="70">
        <f t="shared" si="5"/>
        <v>46137</v>
      </c>
      <c r="AD186" s="70">
        <f t="shared" si="5"/>
        <v>46138</v>
      </c>
      <c r="AE186" s="62"/>
      <c r="AF186" s="62"/>
      <c r="AG186" s="62"/>
      <c r="AH186" s="62"/>
      <c r="AI186" s="63"/>
      <c r="AJ186" s="62"/>
    </row>
    <row r="187" spans="1:52" hidden="1" x14ac:dyDescent="0.4">
      <c r="A187" s="60"/>
      <c r="B187" s="69">
        <v>28</v>
      </c>
      <c r="C187" s="70">
        <f t="shared" si="2"/>
        <v>46139</v>
      </c>
      <c r="D187" s="70">
        <f t="shared" si="6"/>
        <v>46140</v>
      </c>
      <c r="E187" s="70">
        <f t="shared" si="6"/>
        <v>46141</v>
      </c>
      <c r="F187" s="70">
        <f t="shared" si="6"/>
        <v>46142</v>
      </c>
      <c r="G187" s="70">
        <f t="shared" si="6"/>
        <v>46143</v>
      </c>
      <c r="H187" s="70">
        <f t="shared" si="6"/>
        <v>46144</v>
      </c>
      <c r="I187" s="70">
        <f t="shared" si="6"/>
        <v>46145</v>
      </c>
      <c r="J187" s="70">
        <f t="shared" si="6"/>
        <v>46146</v>
      </c>
      <c r="K187" s="70">
        <f t="shared" si="6"/>
        <v>46147</v>
      </c>
      <c r="L187" s="70">
        <f t="shared" si="6"/>
        <v>46148</v>
      </c>
      <c r="M187" s="70">
        <f t="shared" si="6"/>
        <v>46149</v>
      </c>
      <c r="N187" s="70">
        <f t="shared" si="6"/>
        <v>46150</v>
      </c>
      <c r="O187" s="70">
        <f t="shared" si="6"/>
        <v>46151</v>
      </c>
      <c r="P187" s="70">
        <f t="shared" si="5"/>
        <v>46152</v>
      </c>
      <c r="Q187" s="70">
        <f t="shared" si="5"/>
        <v>46153</v>
      </c>
      <c r="R187" s="70">
        <f t="shared" si="5"/>
        <v>46154</v>
      </c>
      <c r="S187" s="70">
        <f t="shared" si="5"/>
        <v>46155</v>
      </c>
      <c r="T187" s="70">
        <f t="shared" si="5"/>
        <v>46156</v>
      </c>
      <c r="U187" s="70">
        <f t="shared" si="5"/>
        <v>46157</v>
      </c>
      <c r="V187" s="70">
        <f t="shared" si="5"/>
        <v>46158</v>
      </c>
      <c r="W187" s="70">
        <f t="shared" si="5"/>
        <v>46159</v>
      </c>
      <c r="X187" s="70">
        <f t="shared" si="5"/>
        <v>46160</v>
      </c>
      <c r="Y187" s="70">
        <f t="shared" si="5"/>
        <v>46161</v>
      </c>
      <c r="Z187" s="70">
        <f t="shared" si="5"/>
        <v>46162</v>
      </c>
      <c r="AA187" s="70">
        <f t="shared" si="5"/>
        <v>46163</v>
      </c>
      <c r="AB187" s="70">
        <f t="shared" si="5"/>
        <v>46164</v>
      </c>
      <c r="AC187" s="70">
        <f t="shared" si="5"/>
        <v>46165</v>
      </c>
      <c r="AD187" s="70">
        <f t="shared" si="5"/>
        <v>46166</v>
      </c>
      <c r="AE187" s="62"/>
      <c r="AF187" s="62"/>
      <c r="AG187" s="62"/>
      <c r="AH187" s="62"/>
      <c r="AI187" s="63"/>
      <c r="AJ187" s="62"/>
    </row>
    <row r="188" spans="1:52" hidden="1" x14ac:dyDescent="0.4">
      <c r="A188" s="60"/>
      <c r="B188" s="69">
        <v>29</v>
      </c>
      <c r="C188" s="70">
        <f t="shared" si="2"/>
        <v>46167</v>
      </c>
      <c r="D188" s="70">
        <f t="shared" si="6"/>
        <v>46168</v>
      </c>
      <c r="E188" s="70">
        <f t="shared" si="6"/>
        <v>46169</v>
      </c>
      <c r="F188" s="70">
        <f t="shared" si="6"/>
        <v>46170</v>
      </c>
      <c r="G188" s="70">
        <f t="shared" si="6"/>
        <v>46171</v>
      </c>
      <c r="H188" s="70">
        <f t="shared" si="6"/>
        <v>46172</v>
      </c>
      <c r="I188" s="70">
        <f t="shared" si="6"/>
        <v>46173</v>
      </c>
      <c r="J188" s="70">
        <f t="shared" si="6"/>
        <v>46174</v>
      </c>
      <c r="K188" s="70">
        <f t="shared" si="6"/>
        <v>46175</v>
      </c>
      <c r="L188" s="70">
        <f t="shared" si="6"/>
        <v>46176</v>
      </c>
      <c r="M188" s="70">
        <f t="shared" si="6"/>
        <v>46177</v>
      </c>
      <c r="N188" s="70">
        <f t="shared" si="6"/>
        <v>46178</v>
      </c>
      <c r="O188" s="70">
        <f t="shared" si="6"/>
        <v>46179</v>
      </c>
      <c r="P188" s="70">
        <f t="shared" si="5"/>
        <v>46180</v>
      </c>
      <c r="Q188" s="70">
        <f t="shared" si="5"/>
        <v>46181</v>
      </c>
      <c r="R188" s="70">
        <f t="shared" si="5"/>
        <v>46182</v>
      </c>
      <c r="S188" s="70">
        <f t="shared" si="5"/>
        <v>46183</v>
      </c>
      <c r="T188" s="70">
        <f t="shared" si="5"/>
        <v>46184</v>
      </c>
      <c r="U188" s="70">
        <f t="shared" si="5"/>
        <v>46185</v>
      </c>
      <c r="V188" s="70">
        <f t="shared" si="5"/>
        <v>46186</v>
      </c>
      <c r="W188" s="70">
        <f t="shared" si="5"/>
        <v>46187</v>
      </c>
      <c r="X188" s="70">
        <f t="shared" si="5"/>
        <v>46188</v>
      </c>
      <c r="Y188" s="70">
        <f t="shared" si="5"/>
        <v>46189</v>
      </c>
      <c r="Z188" s="70">
        <f t="shared" si="5"/>
        <v>46190</v>
      </c>
      <c r="AA188" s="70">
        <f t="shared" si="5"/>
        <v>46191</v>
      </c>
      <c r="AB188" s="70">
        <f t="shared" si="5"/>
        <v>46192</v>
      </c>
      <c r="AC188" s="70">
        <f t="shared" si="5"/>
        <v>46193</v>
      </c>
      <c r="AD188" s="70">
        <f t="shared" si="5"/>
        <v>46194</v>
      </c>
      <c r="AE188" s="62"/>
      <c r="AF188" s="62"/>
      <c r="AG188" s="62"/>
      <c r="AH188" s="62"/>
      <c r="AI188" s="63"/>
      <c r="AJ188" s="62"/>
    </row>
    <row r="189" spans="1:52" hidden="1" x14ac:dyDescent="0.4">
      <c r="A189" s="60"/>
      <c r="B189" s="69">
        <v>30</v>
      </c>
      <c r="C189" s="70">
        <f t="shared" si="2"/>
        <v>46195</v>
      </c>
      <c r="D189" s="70">
        <f t="shared" si="6"/>
        <v>46196</v>
      </c>
      <c r="E189" s="70">
        <f t="shared" si="6"/>
        <v>46197</v>
      </c>
      <c r="F189" s="70">
        <f t="shared" si="6"/>
        <v>46198</v>
      </c>
      <c r="G189" s="70">
        <f t="shared" si="6"/>
        <v>46199</v>
      </c>
      <c r="H189" s="70">
        <f t="shared" si="6"/>
        <v>46200</v>
      </c>
      <c r="I189" s="70">
        <f t="shared" si="6"/>
        <v>46201</v>
      </c>
      <c r="J189" s="70">
        <f t="shared" si="6"/>
        <v>46202</v>
      </c>
      <c r="K189" s="70">
        <f t="shared" si="6"/>
        <v>46203</v>
      </c>
      <c r="L189" s="70">
        <f t="shared" si="6"/>
        <v>46204</v>
      </c>
      <c r="M189" s="70">
        <f t="shared" si="6"/>
        <v>46205</v>
      </c>
      <c r="N189" s="70">
        <f t="shared" si="6"/>
        <v>46206</v>
      </c>
      <c r="O189" s="70">
        <f t="shared" si="6"/>
        <v>46207</v>
      </c>
      <c r="P189" s="70">
        <f t="shared" si="5"/>
        <v>46208</v>
      </c>
      <c r="Q189" s="70">
        <f t="shared" si="5"/>
        <v>46209</v>
      </c>
      <c r="R189" s="70">
        <f t="shared" si="5"/>
        <v>46210</v>
      </c>
      <c r="S189" s="70">
        <f t="shared" si="5"/>
        <v>46211</v>
      </c>
      <c r="T189" s="70">
        <f t="shared" si="5"/>
        <v>46212</v>
      </c>
      <c r="U189" s="70">
        <f t="shared" si="5"/>
        <v>46213</v>
      </c>
      <c r="V189" s="70">
        <f t="shared" si="5"/>
        <v>46214</v>
      </c>
      <c r="W189" s="70">
        <f t="shared" si="5"/>
        <v>46215</v>
      </c>
      <c r="X189" s="70">
        <f t="shared" si="5"/>
        <v>46216</v>
      </c>
      <c r="Y189" s="70">
        <f t="shared" si="5"/>
        <v>46217</v>
      </c>
      <c r="Z189" s="70">
        <f t="shared" si="5"/>
        <v>46218</v>
      </c>
      <c r="AA189" s="70">
        <f t="shared" si="5"/>
        <v>46219</v>
      </c>
      <c r="AB189" s="70">
        <f t="shared" si="5"/>
        <v>46220</v>
      </c>
      <c r="AC189" s="70">
        <f t="shared" si="5"/>
        <v>46221</v>
      </c>
      <c r="AD189" s="70">
        <f t="shared" si="5"/>
        <v>46222</v>
      </c>
      <c r="AE189" s="62"/>
      <c r="AF189" s="62"/>
      <c r="AG189" s="62"/>
      <c r="AH189" s="62"/>
      <c r="AI189" s="63"/>
      <c r="AJ189" s="62"/>
    </row>
    <row r="190" spans="1:52" hidden="1" x14ac:dyDescent="0.4">
      <c r="A190" s="60"/>
      <c r="B190" s="69">
        <v>31</v>
      </c>
      <c r="C190" s="70">
        <f t="shared" si="2"/>
        <v>46223</v>
      </c>
      <c r="D190" s="70">
        <f t="shared" si="6"/>
        <v>46224</v>
      </c>
      <c r="E190" s="70">
        <f t="shared" si="6"/>
        <v>46225</v>
      </c>
      <c r="F190" s="70">
        <f t="shared" si="6"/>
        <v>46226</v>
      </c>
      <c r="G190" s="70">
        <f t="shared" si="6"/>
        <v>46227</v>
      </c>
      <c r="H190" s="70">
        <f t="shared" si="6"/>
        <v>46228</v>
      </c>
      <c r="I190" s="70">
        <f t="shared" si="6"/>
        <v>46229</v>
      </c>
      <c r="J190" s="70">
        <f t="shared" si="6"/>
        <v>46230</v>
      </c>
      <c r="K190" s="70">
        <f t="shared" si="6"/>
        <v>46231</v>
      </c>
      <c r="L190" s="70">
        <f t="shared" si="6"/>
        <v>46232</v>
      </c>
      <c r="M190" s="70">
        <f t="shared" si="6"/>
        <v>46233</v>
      </c>
      <c r="N190" s="70">
        <f t="shared" si="6"/>
        <v>46234</v>
      </c>
      <c r="O190" s="70">
        <f t="shared" si="6"/>
        <v>46235</v>
      </c>
      <c r="P190" s="70">
        <f t="shared" si="5"/>
        <v>46236</v>
      </c>
      <c r="Q190" s="70">
        <f t="shared" si="5"/>
        <v>46237</v>
      </c>
      <c r="R190" s="70">
        <f t="shared" si="5"/>
        <v>46238</v>
      </c>
      <c r="S190" s="70">
        <f t="shared" si="5"/>
        <v>46239</v>
      </c>
      <c r="T190" s="70">
        <f t="shared" si="5"/>
        <v>46240</v>
      </c>
      <c r="U190" s="70">
        <f t="shared" si="5"/>
        <v>46241</v>
      </c>
      <c r="V190" s="70">
        <f t="shared" si="5"/>
        <v>46242</v>
      </c>
      <c r="W190" s="70">
        <f t="shared" si="5"/>
        <v>46243</v>
      </c>
      <c r="X190" s="70">
        <f t="shared" si="5"/>
        <v>46244</v>
      </c>
      <c r="Y190" s="70">
        <f t="shared" si="5"/>
        <v>46245</v>
      </c>
      <c r="Z190" s="70">
        <f t="shared" si="5"/>
        <v>46246</v>
      </c>
      <c r="AA190" s="70">
        <f t="shared" si="5"/>
        <v>46247</v>
      </c>
      <c r="AB190" s="70">
        <f t="shared" si="5"/>
        <v>46248</v>
      </c>
      <c r="AC190" s="70">
        <f t="shared" si="5"/>
        <v>46249</v>
      </c>
      <c r="AD190" s="70">
        <f t="shared" si="5"/>
        <v>46250</v>
      </c>
      <c r="AE190" s="62"/>
      <c r="AF190" s="62"/>
      <c r="AG190" s="62"/>
      <c r="AH190" s="62"/>
      <c r="AI190" s="63"/>
      <c r="AJ190" s="62"/>
    </row>
    <row r="191" spans="1:52" hidden="1" x14ac:dyDescent="0.4">
      <c r="A191" s="60"/>
      <c r="B191" s="69">
        <v>32</v>
      </c>
      <c r="C191" s="70">
        <f t="shared" si="2"/>
        <v>46251</v>
      </c>
      <c r="D191" s="70">
        <f t="shared" si="6"/>
        <v>46252</v>
      </c>
      <c r="E191" s="70">
        <f t="shared" si="6"/>
        <v>46253</v>
      </c>
      <c r="F191" s="70">
        <f t="shared" si="6"/>
        <v>46254</v>
      </c>
      <c r="G191" s="70">
        <f t="shared" si="6"/>
        <v>46255</v>
      </c>
      <c r="H191" s="70">
        <f t="shared" si="6"/>
        <v>46256</v>
      </c>
      <c r="I191" s="70">
        <f t="shared" si="6"/>
        <v>46257</v>
      </c>
      <c r="J191" s="70">
        <f t="shared" si="6"/>
        <v>46258</v>
      </c>
      <c r="K191" s="70">
        <f t="shared" si="6"/>
        <v>46259</v>
      </c>
      <c r="L191" s="70">
        <f t="shared" si="6"/>
        <v>46260</v>
      </c>
      <c r="M191" s="70">
        <f t="shared" si="6"/>
        <v>46261</v>
      </c>
      <c r="N191" s="70">
        <f t="shared" si="6"/>
        <v>46262</v>
      </c>
      <c r="O191" s="70">
        <f t="shared" si="6"/>
        <v>46263</v>
      </c>
      <c r="P191" s="70">
        <f t="shared" si="5"/>
        <v>46264</v>
      </c>
      <c r="Q191" s="70">
        <f t="shared" si="5"/>
        <v>46265</v>
      </c>
      <c r="R191" s="70">
        <f t="shared" si="5"/>
        <v>46266</v>
      </c>
      <c r="S191" s="70">
        <f t="shared" si="5"/>
        <v>46267</v>
      </c>
      <c r="T191" s="70">
        <f t="shared" si="5"/>
        <v>46268</v>
      </c>
      <c r="U191" s="70">
        <f t="shared" si="5"/>
        <v>46269</v>
      </c>
      <c r="V191" s="70">
        <f t="shared" si="5"/>
        <v>46270</v>
      </c>
      <c r="W191" s="70">
        <f t="shared" si="5"/>
        <v>46271</v>
      </c>
      <c r="X191" s="70">
        <f t="shared" si="5"/>
        <v>46272</v>
      </c>
      <c r="Y191" s="70">
        <f t="shared" si="5"/>
        <v>46273</v>
      </c>
      <c r="Z191" s="70">
        <f t="shared" si="5"/>
        <v>46274</v>
      </c>
      <c r="AA191" s="70">
        <f t="shared" si="5"/>
        <v>46275</v>
      </c>
      <c r="AB191" s="70">
        <f t="shared" si="5"/>
        <v>46276</v>
      </c>
      <c r="AC191" s="70">
        <f t="shared" si="5"/>
        <v>46277</v>
      </c>
      <c r="AD191" s="70">
        <f t="shared" si="5"/>
        <v>46278</v>
      </c>
      <c r="AE191" s="62"/>
      <c r="AF191" s="62"/>
      <c r="AG191" s="62"/>
      <c r="AH191" s="62"/>
      <c r="AI191" s="63"/>
      <c r="AJ191" s="62"/>
    </row>
    <row r="192" spans="1:52" hidden="1" x14ac:dyDescent="0.4">
      <c r="A192" s="60"/>
      <c r="B192" s="69">
        <v>33</v>
      </c>
      <c r="C192" s="70">
        <f t="shared" si="2"/>
        <v>46279</v>
      </c>
      <c r="D192" s="70">
        <f t="shared" si="6"/>
        <v>46280</v>
      </c>
      <c r="E192" s="70">
        <f t="shared" si="6"/>
        <v>46281</v>
      </c>
      <c r="F192" s="70">
        <f t="shared" si="6"/>
        <v>46282</v>
      </c>
      <c r="G192" s="70">
        <f t="shared" si="6"/>
        <v>46283</v>
      </c>
      <c r="H192" s="70">
        <f t="shared" si="6"/>
        <v>46284</v>
      </c>
      <c r="I192" s="70">
        <f t="shared" si="6"/>
        <v>46285</v>
      </c>
      <c r="J192" s="70">
        <f t="shared" si="6"/>
        <v>46286</v>
      </c>
      <c r="K192" s="70">
        <f t="shared" si="6"/>
        <v>46287</v>
      </c>
      <c r="L192" s="70">
        <f t="shared" si="6"/>
        <v>46288</v>
      </c>
      <c r="M192" s="70">
        <f t="shared" si="6"/>
        <v>46289</v>
      </c>
      <c r="N192" s="70">
        <f t="shared" si="6"/>
        <v>46290</v>
      </c>
      <c r="O192" s="70">
        <f t="shared" si="6"/>
        <v>46291</v>
      </c>
      <c r="P192" s="70">
        <f t="shared" si="5"/>
        <v>46292</v>
      </c>
      <c r="Q192" s="70">
        <f t="shared" si="5"/>
        <v>46293</v>
      </c>
      <c r="R192" s="70">
        <f t="shared" si="5"/>
        <v>46294</v>
      </c>
      <c r="S192" s="70">
        <f t="shared" si="5"/>
        <v>46295</v>
      </c>
      <c r="T192" s="70">
        <f t="shared" si="5"/>
        <v>46296</v>
      </c>
      <c r="U192" s="70">
        <f t="shared" si="5"/>
        <v>46297</v>
      </c>
      <c r="V192" s="70">
        <f t="shared" si="5"/>
        <v>46298</v>
      </c>
      <c r="W192" s="70">
        <f t="shared" si="5"/>
        <v>46299</v>
      </c>
      <c r="X192" s="70">
        <f t="shared" si="5"/>
        <v>46300</v>
      </c>
      <c r="Y192" s="70">
        <f t="shared" si="5"/>
        <v>46301</v>
      </c>
      <c r="Z192" s="70">
        <f t="shared" si="5"/>
        <v>46302</v>
      </c>
      <c r="AA192" s="70">
        <f t="shared" si="5"/>
        <v>46303</v>
      </c>
      <c r="AB192" s="70">
        <f t="shared" si="5"/>
        <v>46304</v>
      </c>
      <c r="AC192" s="70">
        <f t="shared" si="5"/>
        <v>46305</v>
      </c>
      <c r="AD192" s="70">
        <f t="shared" si="5"/>
        <v>46306</v>
      </c>
      <c r="AE192" s="62"/>
      <c r="AF192" s="62"/>
      <c r="AG192" s="62"/>
      <c r="AH192" s="62"/>
      <c r="AI192" s="63"/>
      <c r="AJ192" s="62"/>
    </row>
    <row r="193" spans="1:52" hidden="1" x14ac:dyDescent="0.4">
      <c r="A193" s="60"/>
      <c r="B193" s="69">
        <v>34</v>
      </c>
      <c r="C193" s="70">
        <f t="shared" si="2"/>
        <v>46307</v>
      </c>
      <c r="D193" s="70">
        <f t="shared" si="6"/>
        <v>46308</v>
      </c>
      <c r="E193" s="70">
        <f t="shared" si="6"/>
        <v>46309</v>
      </c>
      <c r="F193" s="70">
        <f t="shared" si="6"/>
        <v>46310</v>
      </c>
      <c r="G193" s="70">
        <f t="shared" si="6"/>
        <v>46311</v>
      </c>
      <c r="H193" s="70">
        <f t="shared" si="6"/>
        <v>46312</v>
      </c>
      <c r="I193" s="70">
        <f t="shared" si="6"/>
        <v>46313</v>
      </c>
      <c r="J193" s="70">
        <f t="shared" si="6"/>
        <v>46314</v>
      </c>
      <c r="K193" s="70">
        <f t="shared" si="6"/>
        <v>46315</v>
      </c>
      <c r="L193" s="70">
        <f t="shared" si="6"/>
        <v>46316</v>
      </c>
      <c r="M193" s="70">
        <f t="shared" si="6"/>
        <v>46317</v>
      </c>
      <c r="N193" s="70">
        <f t="shared" si="6"/>
        <v>46318</v>
      </c>
      <c r="O193" s="70">
        <f t="shared" si="6"/>
        <v>46319</v>
      </c>
      <c r="P193" s="70">
        <f t="shared" si="6"/>
        <v>46320</v>
      </c>
      <c r="Q193" s="70">
        <f t="shared" si="6"/>
        <v>46321</v>
      </c>
      <c r="R193" s="70">
        <f t="shared" si="6"/>
        <v>46322</v>
      </c>
      <c r="S193" s="70">
        <f t="shared" si="6"/>
        <v>46323</v>
      </c>
      <c r="T193" s="70">
        <f t="shared" ref="P193:AD199" si="7">S193+1</f>
        <v>46324</v>
      </c>
      <c r="U193" s="70">
        <f t="shared" si="7"/>
        <v>46325</v>
      </c>
      <c r="V193" s="70">
        <f t="shared" si="7"/>
        <v>46326</v>
      </c>
      <c r="W193" s="70">
        <f t="shared" si="7"/>
        <v>46327</v>
      </c>
      <c r="X193" s="70">
        <f t="shared" si="7"/>
        <v>46328</v>
      </c>
      <c r="Y193" s="70">
        <f t="shared" si="7"/>
        <v>46329</v>
      </c>
      <c r="Z193" s="70">
        <f t="shared" si="7"/>
        <v>46330</v>
      </c>
      <c r="AA193" s="70">
        <f t="shared" si="7"/>
        <v>46331</v>
      </c>
      <c r="AB193" s="70">
        <f t="shared" si="7"/>
        <v>46332</v>
      </c>
      <c r="AC193" s="70">
        <f t="shared" si="7"/>
        <v>46333</v>
      </c>
      <c r="AD193" s="70">
        <f t="shared" si="7"/>
        <v>46334</v>
      </c>
      <c r="AE193" s="62"/>
      <c r="AF193" s="62"/>
      <c r="AG193" s="62"/>
      <c r="AH193" s="62"/>
      <c r="AI193" s="63"/>
      <c r="AJ193" s="62"/>
    </row>
    <row r="194" spans="1:52" s="20" customFormat="1" hidden="1" x14ac:dyDescent="0.4">
      <c r="A194" s="60"/>
      <c r="B194" s="69">
        <v>35</v>
      </c>
      <c r="C194" s="70">
        <f t="shared" si="2"/>
        <v>46335</v>
      </c>
      <c r="D194" s="70">
        <f t="shared" ref="D194:S199" si="8">C194+1</f>
        <v>46336</v>
      </c>
      <c r="E194" s="70">
        <f t="shared" si="8"/>
        <v>46337</v>
      </c>
      <c r="F194" s="70">
        <f t="shared" si="8"/>
        <v>46338</v>
      </c>
      <c r="G194" s="70">
        <f t="shared" si="8"/>
        <v>46339</v>
      </c>
      <c r="H194" s="70">
        <f t="shared" si="8"/>
        <v>46340</v>
      </c>
      <c r="I194" s="70">
        <f t="shared" si="8"/>
        <v>46341</v>
      </c>
      <c r="J194" s="70">
        <f t="shared" si="8"/>
        <v>46342</v>
      </c>
      <c r="K194" s="70">
        <f t="shared" si="8"/>
        <v>46343</v>
      </c>
      <c r="L194" s="70">
        <f t="shared" si="8"/>
        <v>46344</v>
      </c>
      <c r="M194" s="70">
        <f t="shared" si="8"/>
        <v>46345</v>
      </c>
      <c r="N194" s="70">
        <f t="shared" si="8"/>
        <v>46346</v>
      </c>
      <c r="O194" s="70">
        <f t="shared" si="8"/>
        <v>46347</v>
      </c>
      <c r="P194" s="70">
        <f t="shared" si="7"/>
        <v>46348</v>
      </c>
      <c r="Q194" s="70">
        <f t="shared" si="7"/>
        <v>46349</v>
      </c>
      <c r="R194" s="70">
        <f t="shared" si="7"/>
        <v>46350</v>
      </c>
      <c r="S194" s="70">
        <f t="shared" si="7"/>
        <v>46351</v>
      </c>
      <c r="T194" s="70">
        <f t="shared" si="7"/>
        <v>46352</v>
      </c>
      <c r="U194" s="70">
        <f t="shared" si="7"/>
        <v>46353</v>
      </c>
      <c r="V194" s="70">
        <f t="shared" si="7"/>
        <v>46354</v>
      </c>
      <c r="W194" s="70">
        <f t="shared" si="7"/>
        <v>46355</v>
      </c>
      <c r="X194" s="70">
        <f t="shared" si="7"/>
        <v>46356</v>
      </c>
      <c r="Y194" s="70">
        <f t="shared" si="7"/>
        <v>46357</v>
      </c>
      <c r="Z194" s="70">
        <f t="shared" si="7"/>
        <v>46358</v>
      </c>
      <c r="AA194" s="70">
        <f t="shared" si="7"/>
        <v>46359</v>
      </c>
      <c r="AB194" s="70">
        <f t="shared" si="7"/>
        <v>46360</v>
      </c>
      <c r="AC194" s="70">
        <f t="shared" si="7"/>
        <v>46361</v>
      </c>
      <c r="AD194" s="70">
        <f t="shared" si="7"/>
        <v>46362</v>
      </c>
      <c r="AE194" s="62"/>
      <c r="AF194" s="62"/>
      <c r="AG194" s="62"/>
      <c r="AH194" s="62"/>
      <c r="AI194" s="63"/>
      <c r="AJ194" s="62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1:52" s="20" customFormat="1" hidden="1" x14ac:dyDescent="0.4">
      <c r="A195" s="60"/>
      <c r="B195" s="69">
        <v>36</v>
      </c>
      <c r="C195" s="70">
        <f t="shared" si="2"/>
        <v>46363</v>
      </c>
      <c r="D195" s="70">
        <f t="shared" si="8"/>
        <v>46364</v>
      </c>
      <c r="E195" s="70">
        <f t="shared" si="8"/>
        <v>46365</v>
      </c>
      <c r="F195" s="70">
        <f t="shared" si="8"/>
        <v>46366</v>
      </c>
      <c r="G195" s="70">
        <f t="shared" si="8"/>
        <v>46367</v>
      </c>
      <c r="H195" s="70">
        <f t="shared" si="8"/>
        <v>46368</v>
      </c>
      <c r="I195" s="70">
        <f t="shared" si="8"/>
        <v>46369</v>
      </c>
      <c r="J195" s="70">
        <f t="shared" si="8"/>
        <v>46370</v>
      </c>
      <c r="K195" s="70">
        <f t="shared" si="8"/>
        <v>46371</v>
      </c>
      <c r="L195" s="70">
        <f t="shared" si="8"/>
        <v>46372</v>
      </c>
      <c r="M195" s="70">
        <f t="shared" si="8"/>
        <v>46373</v>
      </c>
      <c r="N195" s="70">
        <f t="shared" si="8"/>
        <v>46374</v>
      </c>
      <c r="O195" s="70">
        <f t="shared" si="8"/>
        <v>46375</v>
      </c>
      <c r="P195" s="70">
        <f t="shared" si="7"/>
        <v>46376</v>
      </c>
      <c r="Q195" s="70">
        <f t="shared" si="7"/>
        <v>46377</v>
      </c>
      <c r="R195" s="70">
        <f t="shared" si="7"/>
        <v>46378</v>
      </c>
      <c r="S195" s="70">
        <f t="shared" si="7"/>
        <v>46379</v>
      </c>
      <c r="T195" s="70">
        <f t="shared" si="7"/>
        <v>46380</v>
      </c>
      <c r="U195" s="70">
        <f t="shared" si="7"/>
        <v>46381</v>
      </c>
      <c r="V195" s="70">
        <f t="shared" si="7"/>
        <v>46382</v>
      </c>
      <c r="W195" s="70">
        <f t="shared" si="7"/>
        <v>46383</v>
      </c>
      <c r="X195" s="70">
        <f t="shared" si="7"/>
        <v>46384</v>
      </c>
      <c r="Y195" s="70">
        <f t="shared" si="7"/>
        <v>46385</v>
      </c>
      <c r="Z195" s="70">
        <f t="shared" si="7"/>
        <v>46386</v>
      </c>
      <c r="AA195" s="70">
        <f t="shared" si="7"/>
        <v>46387</v>
      </c>
      <c r="AB195" s="70">
        <f t="shared" si="7"/>
        <v>46388</v>
      </c>
      <c r="AC195" s="70">
        <f t="shared" si="7"/>
        <v>46389</v>
      </c>
      <c r="AD195" s="70">
        <f t="shared" si="7"/>
        <v>46390</v>
      </c>
      <c r="AE195" s="62"/>
      <c r="AF195" s="62"/>
      <c r="AG195" s="62"/>
      <c r="AH195" s="62"/>
      <c r="AI195" s="63"/>
      <c r="AJ195" s="62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1:52" s="20" customFormat="1" hidden="1" x14ac:dyDescent="0.4">
      <c r="A196" s="60"/>
      <c r="B196" s="69">
        <v>37</v>
      </c>
      <c r="C196" s="70">
        <f t="shared" si="2"/>
        <v>46391</v>
      </c>
      <c r="D196" s="70">
        <f t="shared" si="8"/>
        <v>46392</v>
      </c>
      <c r="E196" s="70">
        <f t="shared" si="8"/>
        <v>46393</v>
      </c>
      <c r="F196" s="70">
        <f t="shared" si="8"/>
        <v>46394</v>
      </c>
      <c r="G196" s="70">
        <f t="shared" si="8"/>
        <v>46395</v>
      </c>
      <c r="H196" s="70">
        <f t="shared" si="8"/>
        <v>46396</v>
      </c>
      <c r="I196" s="70">
        <f t="shared" si="8"/>
        <v>46397</v>
      </c>
      <c r="J196" s="70">
        <f t="shared" si="8"/>
        <v>46398</v>
      </c>
      <c r="K196" s="70">
        <f t="shared" si="8"/>
        <v>46399</v>
      </c>
      <c r="L196" s="70">
        <f t="shared" si="8"/>
        <v>46400</v>
      </c>
      <c r="M196" s="70">
        <f t="shared" si="8"/>
        <v>46401</v>
      </c>
      <c r="N196" s="70">
        <f t="shared" si="8"/>
        <v>46402</v>
      </c>
      <c r="O196" s="70">
        <f t="shared" si="8"/>
        <v>46403</v>
      </c>
      <c r="P196" s="70">
        <f t="shared" si="7"/>
        <v>46404</v>
      </c>
      <c r="Q196" s="70">
        <f t="shared" si="7"/>
        <v>46405</v>
      </c>
      <c r="R196" s="70">
        <f t="shared" si="7"/>
        <v>46406</v>
      </c>
      <c r="S196" s="70">
        <f t="shared" si="7"/>
        <v>46407</v>
      </c>
      <c r="T196" s="70">
        <f t="shared" si="7"/>
        <v>46408</v>
      </c>
      <c r="U196" s="70">
        <f t="shared" si="7"/>
        <v>46409</v>
      </c>
      <c r="V196" s="70">
        <f t="shared" si="7"/>
        <v>46410</v>
      </c>
      <c r="W196" s="70">
        <f t="shared" si="7"/>
        <v>46411</v>
      </c>
      <c r="X196" s="70">
        <f t="shared" si="7"/>
        <v>46412</v>
      </c>
      <c r="Y196" s="70">
        <f t="shared" si="7"/>
        <v>46413</v>
      </c>
      <c r="Z196" s="70">
        <f t="shared" si="7"/>
        <v>46414</v>
      </c>
      <c r="AA196" s="70">
        <f t="shared" si="7"/>
        <v>46415</v>
      </c>
      <c r="AB196" s="70">
        <f t="shared" si="7"/>
        <v>46416</v>
      </c>
      <c r="AC196" s="70">
        <f t="shared" si="7"/>
        <v>46417</v>
      </c>
      <c r="AD196" s="70">
        <f t="shared" si="7"/>
        <v>46418</v>
      </c>
      <c r="AE196" s="62"/>
      <c r="AF196" s="62"/>
      <c r="AG196" s="62"/>
      <c r="AH196" s="62"/>
      <c r="AI196" s="63"/>
      <c r="AJ196" s="62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1:52" s="20" customFormat="1" hidden="1" x14ac:dyDescent="0.4">
      <c r="A197" s="60"/>
      <c r="B197" s="69">
        <v>38</v>
      </c>
      <c r="C197" s="70">
        <f t="shared" si="2"/>
        <v>46419</v>
      </c>
      <c r="D197" s="70">
        <f t="shared" si="8"/>
        <v>46420</v>
      </c>
      <c r="E197" s="70">
        <f t="shared" si="8"/>
        <v>46421</v>
      </c>
      <c r="F197" s="70">
        <f t="shared" si="8"/>
        <v>46422</v>
      </c>
      <c r="G197" s="70">
        <f t="shared" si="8"/>
        <v>46423</v>
      </c>
      <c r="H197" s="70">
        <f t="shared" si="8"/>
        <v>46424</v>
      </c>
      <c r="I197" s="70">
        <f t="shared" si="8"/>
        <v>46425</v>
      </c>
      <c r="J197" s="70">
        <f t="shared" si="8"/>
        <v>46426</v>
      </c>
      <c r="K197" s="70">
        <f t="shared" si="8"/>
        <v>46427</v>
      </c>
      <c r="L197" s="70">
        <f t="shared" si="8"/>
        <v>46428</v>
      </c>
      <c r="M197" s="70">
        <f t="shared" si="8"/>
        <v>46429</v>
      </c>
      <c r="N197" s="70">
        <f t="shared" si="8"/>
        <v>46430</v>
      </c>
      <c r="O197" s="70">
        <f t="shared" si="8"/>
        <v>46431</v>
      </c>
      <c r="P197" s="70">
        <f t="shared" si="7"/>
        <v>46432</v>
      </c>
      <c r="Q197" s="70">
        <f t="shared" si="7"/>
        <v>46433</v>
      </c>
      <c r="R197" s="70">
        <f t="shared" si="7"/>
        <v>46434</v>
      </c>
      <c r="S197" s="70">
        <f t="shared" si="7"/>
        <v>46435</v>
      </c>
      <c r="T197" s="70">
        <f t="shared" si="7"/>
        <v>46436</v>
      </c>
      <c r="U197" s="70">
        <f t="shared" si="7"/>
        <v>46437</v>
      </c>
      <c r="V197" s="70">
        <f t="shared" si="7"/>
        <v>46438</v>
      </c>
      <c r="W197" s="70">
        <f t="shared" si="7"/>
        <v>46439</v>
      </c>
      <c r="X197" s="70">
        <f t="shared" si="7"/>
        <v>46440</v>
      </c>
      <c r="Y197" s="70">
        <f t="shared" si="7"/>
        <v>46441</v>
      </c>
      <c r="Z197" s="70">
        <f t="shared" si="7"/>
        <v>46442</v>
      </c>
      <c r="AA197" s="70">
        <f t="shared" si="7"/>
        <v>46443</v>
      </c>
      <c r="AB197" s="70">
        <f t="shared" si="7"/>
        <v>46444</v>
      </c>
      <c r="AC197" s="70">
        <f t="shared" si="7"/>
        <v>46445</v>
      </c>
      <c r="AD197" s="70">
        <f t="shared" si="7"/>
        <v>46446</v>
      </c>
      <c r="AE197" s="62"/>
      <c r="AF197" s="62"/>
      <c r="AG197" s="62"/>
      <c r="AH197" s="62"/>
      <c r="AI197" s="63"/>
      <c r="AJ197" s="62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1:52" s="20" customFormat="1" hidden="1" x14ac:dyDescent="0.4">
      <c r="A198" s="60"/>
      <c r="B198" s="69">
        <v>39</v>
      </c>
      <c r="C198" s="70">
        <f t="shared" si="2"/>
        <v>46447</v>
      </c>
      <c r="D198" s="70">
        <f t="shared" si="8"/>
        <v>46448</v>
      </c>
      <c r="E198" s="70">
        <f t="shared" si="8"/>
        <v>46449</v>
      </c>
      <c r="F198" s="70">
        <f t="shared" si="8"/>
        <v>46450</v>
      </c>
      <c r="G198" s="70">
        <f t="shared" si="8"/>
        <v>46451</v>
      </c>
      <c r="H198" s="70">
        <f t="shared" si="8"/>
        <v>46452</v>
      </c>
      <c r="I198" s="70">
        <f t="shared" si="8"/>
        <v>46453</v>
      </c>
      <c r="J198" s="70">
        <f t="shared" si="8"/>
        <v>46454</v>
      </c>
      <c r="K198" s="70">
        <f t="shared" si="8"/>
        <v>46455</v>
      </c>
      <c r="L198" s="70">
        <f t="shared" si="8"/>
        <v>46456</v>
      </c>
      <c r="M198" s="70">
        <f t="shared" si="8"/>
        <v>46457</v>
      </c>
      <c r="N198" s="70">
        <f t="shared" si="8"/>
        <v>46458</v>
      </c>
      <c r="O198" s="70">
        <f t="shared" si="8"/>
        <v>46459</v>
      </c>
      <c r="P198" s="70">
        <f t="shared" si="8"/>
        <v>46460</v>
      </c>
      <c r="Q198" s="70">
        <f t="shared" si="8"/>
        <v>46461</v>
      </c>
      <c r="R198" s="70">
        <f t="shared" si="8"/>
        <v>46462</v>
      </c>
      <c r="S198" s="70">
        <f t="shared" si="8"/>
        <v>46463</v>
      </c>
      <c r="T198" s="70">
        <f t="shared" si="7"/>
        <v>46464</v>
      </c>
      <c r="U198" s="70">
        <f t="shared" si="7"/>
        <v>46465</v>
      </c>
      <c r="V198" s="70">
        <f t="shared" si="7"/>
        <v>46466</v>
      </c>
      <c r="W198" s="70">
        <f t="shared" si="7"/>
        <v>46467</v>
      </c>
      <c r="X198" s="70">
        <f t="shared" si="7"/>
        <v>46468</v>
      </c>
      <c r="Y198" s="70">
        <f t="shared" si="7"/>
        <v>46469</v>
      </c>
      <c r="Z198" s="70">
        <f t="shared" si="7"/>
        <v>46470</v>
      </c>
      <c r="AA198" s="70">
        <f t="shared" si="7"/>
        <v>46471</v>
      </c>
      <c r="AB198" s="70">
        <f t="shared" si="7"/>
        <v>46472</v>
      </c>
      <c r="AC198" s="70">
        <f t="shared" si="7"/>
        <v>46473</v>
      </c>
      <c r="AD198" s="70">
        <f t="shared" si="7"/>
        <v>46474</v>
      </c>
      <c r="AE198" s="62"/>
      <c r="AF198" s="62"/>
      <c r="AG198" s="62"/>
      <c r="AH198" s="62"/>
      <c r="AI198" s="63"/>
      <c r="AJ198" s="62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1:52" s="20" customFormat="1" hidden="1" x14ac:dyDescent="0.4">
      <c r="A199" s="76"/>
      <c r="B199" s="77">
        <v>40</v>
      </c>
      <c r="C199" s="78">
        <f t="shared" si="2"/>
        <v>46475</v>
      </c>
      <c r="D199" s="78">
        <f t="shared" si="8"/>
        <v>46476</v>
      </c>
      <c r="E199" s="78">
        <f t="shared" si="8"/>
        <v>46477</v>
      </c>
      <c r="F199" s="78">
        <f t="shared" si="8"/>
        <v>46478</v>
      </c>
      <c r="G199" s="78">
        <f t="shared" si="8"/>
        <v>46479</v>
      </c>
      <c r="H199" s="78">
        <f t="shared" si="8"/>
        <v>46480</v>
      </c>
      <c r="I199" s="78">
        <f t="shared" si="8"/>
        <v>46481</v>
      </c>
      <c r="J199" s="78">
        <f t="shared" si="8"/>
        <v>46482</v>
      </c>
      <c r="K199" s="78">
        <f t="shared" si="8"/>
        <v>46483</v>
      </c>
      <c r="L199" s="78">
        <f t="shared" si="8"/>
        <v>46484</v>
      </c>
      <c r="M199" s="78">
        <f t="shared" si="8"/>
        <v>46485</v>
      </c>
      <c r="N199" s="78">
        <f t="shared" si="8"/>
        <v>46486</v>
      </c>
      <c r="O199" s="78">
        <f t="shared" si="8"/>
        <v>46487</v>
      </c>
      <c r="P199" s="78">
        <f t="shared" si="8"/>
        <v>46488</v>
      </c>
      <c r="Q199" s="78">
        <f t="shared" si="8"/>
        <v>46489</v>
      </c>
      <c r="R199" s="78">
        <f t="shared" si="8"/>
        <v>46490</v>
      </c>
      <c r="S199" s="78">
        <f t="shared" si="8"/>
        <v>46491</v>
      </c>
      <c r="T199" s="78">
        <f t="shared" si="7"/>
        <v>46492</v>
      </c>
      <c r="U199" s="78">
        <f t="shared" si="7"/>
        <v>46493</v>
      </c>
      <c r="V199" s="78">
        <f t="shared" si="7"/>
        <v>46494</v>
      </c>
      <c r="W199" s="78">
        <f t="shared" si="7"/>
        <v>46495</v>
      </c>
      <c r="X199" s="78">
        <f t="shared" si="7"/>
        <v>46496</v>
      </c>
      <c r="Y199" s="78">
        <f t="shared" si="7"/>
        <v>46497</v>
      </c>
      <c r="Z199" s="78">
        <f t="shared" si="7"/>
        <v>46498</v>
      </c>
      <c r="AA199" s="78">
        <f t="shared" si="7"/>
        <v>46499</v>
      </c>
      <c r="AB199" s="78">
        <f t="shared" si="7"/>
        <v>46500</v>
      </c>
      <c r="AC199" s="78">
        <f t="shared" si="7"/>
        <v>46501</v>
      </c>
      <c r="AD199" s="78">
        <f t="shared" si="7"/>
        <v>46502</v>
      </c>
      <c r="AE199" s="79"/>
      <c r="AF199" s="79"/>
      <c r="AG199" s="79"/>
      <c r="AH199" s="79"/>
      <c r="AI199" s="80"/>
      <c r="AJ199" s="62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1:52" s="20" customFormat="1" hidden="1" x14ac:dyDescent="0.4">
      <c r="A200" s="21"/>
      <c r="B200" s="31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21"/>
      <c r="AF200" s="21"/>
      <c r="AG200" s="21"/>
      <c r="AH200" s="21"/>
      <c r="AI200" s="21"/>
      <c r="AJ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1:52" s="20" customFormat="1" hidden="1" x14ac:dyDescent="0.4">
      <c r="A201" s="21"/>
      <c r="B201" s="31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21"/>
      <c r="AF201" s="21"/>
      <c r="AG201" s="21"/>
      <c r="AH201" s="21"/>
      <c r="AI201" s="21"/>
      <c r="AJ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1:52" s="20" customFormat="1" hidden="1" x14ac:dyDescent="0.4">
      <c r="A202" s="21"/>
      <c r="B202" s="31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21"/>
      <c r="AF202" s="21"/>
      <c r="AG202" s="21"/>
      <c r="AH202" s="21"/>
      <c r="AI202" s="21"/>
      <c r="AJ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1:52" s="20" customFormat="1" hidden="1" x14ac:dyDescent="0.4">
      <c r="A203" s="21"/>
      <c r="B203" s="31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21"/>
      <c r="AF203" s="21"/>
      <c r="AG203" s="21"/>
      <c r="AH203" s="21"/>
      <c r="AI203" s="21"/>
      <c r="AJ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1:52" s="20" customFormat="1" hidden="1" x14ac:dyDescent="0.4">
      <c r="A204" s="21"/>
      <c r="B204" s="31"/>
      <c r="C204" s="7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1:52" s="20" customFormat="1" hidden="1" x14ac:dyDescent="0.4">
      <c r="A205" s="21"/>
      <c r="B205" s="31"/>
      <c r="C205" s="7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1:52" s="20" customFormat="1" hidden="1" x14ac:dyDescent="0.4">
      <c r="A206" s="21"/>
      <c r="B206" s="31"/>
      <c r="C206" s="7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1:52" hidden="1" x14ac:dyDescent="0.4"/>
    <row r="208" spans="1:52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</sheetData>
  <mergeCells count="272"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</mergeCells>
  <phoneticPr fontId="1"/>
  <conditionalFormatting sqref="AM11 C18:AD18">
    <cfRule type="containsText" dxfId="1515" priority="319" operator="containsText" text="日">
      <formula>NOT(ISERROR(SEARCH("日",C11)))</formula>
    </cfRule>
    <cfRule type="containsText" dxfId="1514" priority="320" operator="containsText" text="土">
      <formula>NOT(ISERROR(SEARCH("土",C11)))</formula>
    </cfRule>
  </conditionalFormatting>
  <conditionalFormatting sqref="C20:AD20">
    <cfRule type="containsText" dxfId="1513" priority="317" operator="containsText" text="正月">
      <formula>NOT(ISERROR(SEARCH("正月",C20)))</formula>
    </cfRule>
    <cfRule type="containsText" dxfId="1512" priority="318" operator="containsText" text="夏休">
      <formula>NOT(ISERROR(SEARCH("夏休",C20)))</formula>
    </cfRule>
  </conditionalFormatting>
  <conditionalFormatting sqref="C21:AD21">
    <cfRule type="containsText" dxfId="1511" priority="315" operator="containsText" text="正月">
      <formula>NOT(ISERROR(SEARCH("正月",C21)))</formula>
    </cfRule>
    <cfRule type="containsText" dxfId="1510" priority="316" operator="containsText" text="夏休">
      <formula>NOT(ISERROR(SEARCH("夏休",C21)))</formula>
    </cfRule>
  </conditionalFormatting>
  <conditionalFormatting sqref="C60:AD60">
    <cfRule type="containsText" dxfId="1509" priority="313" operator="containsText" text="日">
      <formula>NOT(ISERROR(SEARCH("日",C60)))</formula>
    </cfRule>
    <cfRule type="containsText" dxfId="1508" priority="314" operator="containsText" text="土">
      <formula>NOT(ISERROR(SEARCH("土",C60)))</formula>
    </cfRule>
  </conditionalFormatting>
  <conditionalFormatting sqref="C96:AD96">
    <cfRule type="containsText" dxfId="1507" priority="311" operator="containsText" text="日">
      <formula>NOT(ISERROR(SEARCH("日",C96)))</formula>
    </cfRule>
    <cfRule type="containsText" dxfId="1506" priority="312" operator="containsText" text="土">
      <formula>NOT(ISERROR(SEARCH("土",C96)))</formula>
    </cfRule>
  </conditionalFormatting>
  <conditionalFormatting sqref="C126:AD126">
    <cfRule type="containsText" dxfId="1505" priority="309" operator="containsText" text="日">
      <formula>NOT(ISERROR(SEARCH("日",C126)))</formula>
    </cfRule>
    <cfRule type="containsText" dxfId="1504" priority="310" operator="containsText" text="土">
      <formula>NOT(ISERROR(SEARCH("土",C126)))</formula>
    </cfRule>
  </conditionalFormatting>
  <conditionalFormatting sqref="C20:AD21">
    <cfRule type="containsText" dxfId="1503" priority="201" operator="containsText" text="中止">
      <formula>NOT(ISERROR(SEARCH("中止",C20)))</formula>
    </cfRule>
    <cfRule type="containsText" dxfId="1502" priority="308" operator="containsText" text="休">
      <formula>NOT(ISERROR(SEARCH("休",C20)))</formula>
    </cfRule>
  </conditionalFormatting>
  <conditionalFormatting sqref="C18:AD18">
    <cfRule type="expression" priority="307">
      <formula>IF($C$19&lt;&gt;""+$D$18,)</formula>
    </cfRule>
  </conditionalFormatting>
  <conditionalFormatting sqref="C18:AD18">
    <cfRule type="expression" dxfId="1501" priority="306">
      <formula>IF(COUNTIF(C19,"*日*"),TRUE,FALSE)</formula>
    </cfRule>
  </conditionalFormatting>
  <conditionalFormatting sqref="C24:AD24">
    <cfRule type="containsText" dxfId="1500" priority="304" operator="containsText" text="日">
      <formula>NOT(ISERROR(SEARCH("日",C24)))</formula>
    </cfRule>
    <cfRule type="containsText" dxfId="1499" priority="305" operator="containsText" text="土">
      <formula>NOT(ISERROR(SEARCH("土",C24)))</formula>
    </cfRule>
  </conditionalFormatting>
  <conditionalFormatting sqref="C24:AD24">
    <cfRule type="expression" priority="303">
      <formula>IF($C$19&lt;&gt;""+$D$18,)</formula>
    </cfRule>
  </conditionalFormatting>
  <conditionalFormatting sqref="C24:AD24">
    <cfRule type="expression" dxfId="1498" priority="302">
      <formula>IF(COUNTIF(C25,"*日*"),TRUE,FALSE)</formula>
    </cfRule>
  </conditionalFormatting>
  <conditionalFormatting sqref="C30:AD30">
    <cfRule type="containsText" dxfId="1497" priority="300" operator="containsText" text="日">
      <formula>NOT(ISERROR(SEARCH("日",C30)))</formula>
    </cfRule>
    <cfRule type="containsText" dxfId="1496" priority="301" operator="containsText" text="土">
      <formula>NOT(ISERROR(SEARCH("土",C30)))</formula>
    </cfRule>
  </conditionalFormatting>
  <conditionalFormatting sqref="C30:AD30">
    <cfRule type="expression" priority="299">
      <formula>IF($C$19&lt;&gt;""+$D$18,)</formula>
    </cfRule>
  </conditionalFormatting>
  <conditionalFormatting sqref="C30:AD30">
    <cfRule type="expression" dxfId="1495" priority="298">
      <formula>IF(COUNTIF(C31,"*日*"),TRUE,FALSE)</formula>
    </cfRule>
  </conditionalFormatting>
  <conditionalFormatting sqref="C36:AD36">
    <cfRule type="containsText" dxfId="1494" priority="296" operator="containsText" text="日">
      <formula>NOT(ISERROR(SEARCH("日",C36)))</formula>
    </cfRule>
    <cfRule type="containsText" dxfId="1493" priority="297" operator="containsText" text="土">
      <formula>NOT(ISERROR(SEARCH("土",C36)))</formula>
    </cfRule>
  </conditionalFormatting>
  <conditionalFormatting sqref="C36:AD36">
    <cfRule type="expression" priority="295">
      <formula>IF($C$19&lt;&gt;""+$D$18,)</formula>
    </cfRule>
  </conditionalFormatting>
  <conditionalFormatting sqref="C36:AD36">
    <cfRule type="expression" dxfId="1492" priority="294">
      <formula>IF(COUNTIF(C37,"*日*"),TRUE,FALSE)</formula>
    </cfRule>
  </conditionalFormatting>
  <conditionalFormatting sqref="C42:AD42">
    <cfRule type="containsText" dxfId="1491" priority="292" operator="containsText" text="日">
      <formula>NOT(ISERROR(SEARCH("日",C42)))</formula>
    </cfRule>
    <cfRule type="containsText" dxfId="1490" priority="293" operator="containsText" text="土">
      <formula>NOT(ISERROR(SEARCH("土",C42)))</formula>
    </cfRule>
  </conditionalFormatting>
  <conditionalFormatting sqref="C42:AD42">
    <cfRule type="expression" priority="291">
      <formula>IF($C$19&lt;&gt;""+$D$18,)</formula>
    </cfRule>
  </conditionalFormatting>
  <conditionalFormatting sqref="C42:AD42">
    <cfRule type="expression" dxfId="1489" priority="290">
      <formula>IF(COUNTIF(C43,"*日*"),TRUE,FALSE)</formula>
    </cfRule>
  </conditionalFormatting>
  <conditionalFormatting sqref="C48:AD48">
    <cfRule type="containsText" dxfId="1488" priority="288" operator="containsText" text="日">
      <formula>NOT(ISERROR(SEARCH("日",C48)))</formula>
    </cfRule>
    <cfRule type="containsText" dxfId="1487" priority="289" operator="containsText" text="土">
      <formula>NOT(ISERROR(SEARCH("土",C48)))</formula>
    </cfRule>
  </conditionalFormatting>
  <conditionalFormatting sqref="C48:AD48">
    <cfRule type="expression" priority="287">
      <formula>IF($C$19&lt;&gt;""+$D$18,)</formula>
    </cfRule>
  </conditionalFormatting>
  <conditionalFormatting sqref="C48:AD48">
    <cfRule type="expression" dxfId="1486" priority="286">
      <formula>IF(COUNTIF(C49,"*日*"),TRUE,FALSE)</formula>
    </cfRule>
  </conditionalFormatting>
  <conditionalFormatting sqref="C54:AD54">
    <cfRule type="containsText" dxfId="1485" priority="284" operator="containsText" text="日">
      <formula>NOT(ISERROR(SEARCH("日",C54)))</formula>
    </cfRule>
    <cfRule type="containsText" dxfId="1484" priority="285" operator="containsText" text="土">
      <formula>NOT(ISERROR(SEARCH("土",C54)))</formula>
    </cfRule>
  </conditionalFormatting>
  <conditionalFormatting sqref="C54:AD54">
    <cfRule type="expression" priority="283">
      <formula>IF($C$19&lt;&gt;""+$D$18,)</formula>
    </cfRule>
  </conditionalFormatting>
  <conditionalFormatting sqref="C54:AD54">
    <cfRule type="expression" dxfId="1483" priority="282">
      <formula>IF(COUNTIF(C55,"*日*"),TRUE,FALSE)</formula>
    </cfRule>
  </conditionalFormatting>
  <conditionalFormatting sqref="C60:AD60">
    <cfRule type="expression" dxfId="1482" priority="281">
      <formula>IF(COUNTIF(C61,"*日*"),TRUE,FALSE)</formula>
    </cfRule>
  </conditionalFormatting>
  <conditionalFormatting sqref="C66:AD66">
    <cfRule type="containsText" dxfId="1481" priority="279" operator="containsText" text="日">
      <formula>NOT(ISERROR(SEARCH("日",C66)))</formula>
    </cfRule>
    <cfRule type="containsText" dxfId="1480" priority="280" operator="containsText" text="土">
      <formula>NOT(ISERROR(SEARCH("土",C66)))</formula>
    </cfRule>
  </conditionalFormatting>
  <conditionalFormatting sqref="C66:AD66">
    <cfRule type="expression" dxfId="1479" priority="278">
      <formula>IF(COUNTIF(C67,"*日*"),TRUE,FALSE)</formula>
    </cfRule>
  </conditionalFormatting>
  <conditionalFormatting sqref="C72:AD72">
    <cfRule type="containsText" dxfId="1478" priority="276" operator="containsText" text="日">
      <formula>NOT(ISERROR(SEARCH("日",C72)))</formula>
    </cfRule>
    <cfRule type="containsText" dxfId="1477" priority="277" operator="containsText" text="土">
      <formula>NOT(ISERROR(SEARCH("土",C72)))</formula>
    </cfRule>
  </conditionalFormatting>
  <conditionalFormatting sqref="C72:AD72">
    <cfRule type="expression" dxfId="1476" priority="275">
      <formula>IF(COUNTIF(C73,"*日*"),TRUE,FALSE)</formula>
    </cfRule>
  </conditionalFormatting>
  <conditionalFormatting sqref="C78:AD78">
    <cfRule type="containsText" dxfId="1475" priority="273" operator="containsText" text="日">
      <formula>NOT(ISERROR(SEARCH("日",C78)))</formula>
    </cfRule>
    <cfRule type="containsText" dxfId="1474" priority="274" operator="containsText" text="土">
      <formula>NOT(ISERROR(SEARCH("土",C78)))</formula>
    </cfRule>
  </conditionalFormatting>
  <conditionalFormatting sqref="C78:AD78">
    <cfRule type="expression" dxfId="1473" priority="272">
      <formula>IF(COUNTIF(C79,"*日*"),TRUE,FALSE)</formula>
    </cfRule>
  </conditionalFormatting>
  <conditionalFormatting sqref="C84:AD84">
    <cfRule type="containsText" dxfId="1472" priority="270" operator="containsText" text="日">
      <formula>NOT(ISERROR(SEARCH("日",C84)))</formula>
    </cfRule>
    <cfRule type="containsText" dxfId="1471" priority="271" operator="containsText" text="土">
      <formula>NOT(ISERROR(SEARCH("土",C84)))</formula>
    </cfRule>
  </conditionalFormatting>
  <conditionalFormatting sqref="C84:AD84">
    <cfRule type="expression" dxfId="1470" priority="269">
      <formula>IF(COUNTIF(C85,"*日*"),TRUE,FALSE)</formula>
    </cfRule>
  </conditionalFormatting>
  <conditionalFormatting sqref="C90:AD90">
    <cfRule type="containsText" dxfId="1469" priority="267" operator="containsText" text="日">
      <formula>NOT(ISERROR(SEARCH("日",C90)))</formula>
    </cfRule>
    <cfRule type="containsText" dxfId="1468" priority="268" operator="containsText" text="土">
      <formula>NOT(ISERROR(SEARCH("土",C90)))</formula>
    </cfRule>
  </conditionalFormatting>
  <conditionalFormatting sqref="C90:AD90">
    <cfRule type="expression" dxfId="1467" priority="266">
      <formula>IF(COUNTIF(C91,"*日*"),TRUE,FALSE)</formula>
    </cfRule>
  </conditionalFormatting>
  <conditionalFormatting sqref="C96:AD96">
    <cfRule type="expression" dxfId="1466" priority="265">
      <formula>IF(COUNTIF(C97,"*日*"),TRUE,FALSE)</formula>
    </cfRule>
  </conditionalFormatting>
  <conditionalFormatting sqref="C102:AD102">
    <cfRule type="containsText" dxfId="1465" priority="263" operator="containsText" text="日">
      <formula>NOT(ISERROR(SEARCH("日",C102)))</formula>
    </cfRule>
    <cfRule type="containsText" dxfId="1464" priority="264" operator="containsText" text="土">
      <formula>NOT(ISERROR(SEARCH("土",C102)))</formula>
    </cfRule>
  </conditionalFormatting>
  <conditionalFormatting sqref="C102:AD102">
    <cfRule type="expression" dxfId="1463" priority="262">
      <formula>IF(COUNTIF(C103,"*日*"),TRUE,FALSE)</formula>
    </cfRule>
  </conditionalFormatting>
  <conditionalFormatting sqref="C108:AD108">
    <cfRule type="containsText" dxfId="1462" priority="260" operator="containsText" text="日">
      <formula>NOT(ISERROR(SEARCH("日",C108)))</formula>
    </cfRule>
    <cfRule type="containsText" dxfId="1461" priority="261" operator="containsText" text="土">
      <formula>NOT(ISERROR(SEARCH("土",C108)))</formula>
    </cfRule>
  </conditionalFormatting>
  <conditionalFormatting sqref="C108:AD108">
    <cfRule type="expression" dxfId="1460" priority="259">
      <formula>IF(COUNTIF(C109,"*日*"),TRUE,FALSE)</formula>
    </cfRule>
  </conditionalFormatting>
  <conditionalFormatting sqref="C114:AD114">
    <cfRule type="containsText" dxfId="1459" priority="257" operator="containsText" text="日">
      <formula>NOT(ISERROR(SEARCH("日",C114)))</formula>
    </cfRule>
    <cfRule type="containsText" dxfId="1458" priority="258" operator="containsText" text="土">
      <formula>NOT(ISERROR(SEARCH("土",C114)))</formula>
    </cfRule>
  </conditionalFormatting>
  <conditionalFormatting sqref="C114:AD114">
    <cfRule type="expression" dxfId="1457" priority="256">
      <formula>IF(COUNTIF(C115,"*日*"),TRUE,FALSE)</formula>
    </cfRule>
  </conditionalFormatting>
  <conditionalFormatting sqref="C120:AD120">
    <cfRule type="containsText" dxfId="1456" priority="254" operator="containsText" text="日">
      <formula>NOT(ISERROR(SEARCH("日",C120)))</formula>
    </cfRule>
    <cfRule type="containsText" dxfId="1455" priority="255" operator="containsText" text="土">
      <formula>NOT(ISERROR(SEARCH("土",C120)))</formula>
    </cfRule>
  </conditionalFormatting>
  <conditionalFormatting sqref="C120:AD120">
    <cfRule type="expression" dxfId="1454" priority="253">
      <formula>IF(COUNTIF(C121,"*日*"),TRUE,FALSE)</formula>
    </cfRule>
  </conditionalFormatting>
  <conditionalFormatting sqref="C126:AD126">
    <cfRule type="expression" dxfId="1453" priority="252">
      <formula>IF(COUNTIF(C127,"*日*"),TRUE,FALSE)</formula>
    </cfRule>
  </conditionalFormatting>
  <conditionalFormatting sqref="C132:AD132">
    <cfRule type="containsText" dxfId="1452" priority="250" operator="containsText" text="日">
      <formula>NOT(ISERROR(SEARCH("日",C132)))</formula>
    </cfRule>
    <cfRule type="containsText" dxfId="1451" priority="251" operator="containsText" text="土">
      <formula>NOT(ISERROR(SEARCH("土",C132)))</formula>
    </cfRule>
  </conditionalFormatting>
  <conditionalFormatting sqref="C132:AD132">
    <cfRule type="expression" dxfId="1450" priority="249">
      <formula>IF(COUNTIF(C133,"*日*"),TRUE,FALSE)</formula>
    </cfRule>
  </conditionalFormatting>
  <conditionalFormatting sqref="C26:AC26">
    <cfRule type="containsText" dxfId="1449" priority="247" operator="containsText" text="正月">
      <formula>NOT(ISERROR(SEARCH("正月",C26)))</formula>
    </cfRule>
    <cfRule type="containsText" dxfId="1448" priority="248" operator="containsText" text="夏休">
      <formula>NOT(ISERROR(SEARCH("夏休",C26)))</formula>
    </cfRule>
  </conditionalFormatting>
  <conditionalFormatting sqref="X27:AB27 C27:U27">
    <cfRule type="containsText" dxfId="1447" priority="245" operator="containsText" text="正月">
      <formula>NOT(ISERROR(SEARCH("正月",C27)))</formula>
    </cfRule>
    <cfRule type="containsText" dxfId="1446" priority="246" operator="containsText" text="夏休">
      <formula>NOT(ISERROR(SEARCH("夏休",C27)))</formula>
    </cfRule>
  </conditionalFormatting>
  <conditionalFormatting sqref="X27:AB27 C27:U27 C26:AC26">
    <cfRule type="containsText" dxfId="1445" priority="200" operator="containsText" text="中止">
      <formula>NOT(ISERROR(SEARCH("中止",C26)))</formula>
    </cfRule>
    <cfRule type="containsText" dxfId="1444" priority="244" operator="containsText" text="休日">
      <formula>NOT(ISERROR(SEARCH("休日",C26)))</formula>
    </cfRule>
  </conditionalFormatting>
  <conditionalFormatting sqref="J32:N32 Q32:U32 Y32:AB32">
    <cfRule type="containsText" dxfId="1443" priority="242" operator="containsText" text="正月">
      <formula>NOT(ISERROR(SEARCH("正月",J32)))</formula>
    </cfRule>
    <cfRule type="containsText" dxfId="1442" priority="243" operator="containsText" text="夏休">
      <formula>NOT(ISERROR(SEARCH("夏休",J32)))</formula>
    </cfRule>
  </conditionalFormatting>
  <conditionalFormatting sqref="J33:N33 Q33:U33 Y33:AB33">
    <cfRule type="containsText" dxfId="1441" priority="240" operator="containsText" text="正月">
      <formula>NOT(ISERROR(SEARCH("正月",J33)))</formula>
    </cfRule>
    <cfRule type="containsText" dxfId="1440" priority="241" operator="containsText" text="夏休">
      <formula>NOT(ISERROR(SEARCH("夏休",J33)))</formula>
    </cfRule>
  </conditionalFormatting>
  <conditionalFormatting sqref="J32:N33 Q32:U33 Y32:AB33">
    <cfRule type="containsText" dxfId="1439" priority="199" operator="containsText" text="中止">
      <formula>NOT(ISERROR(SEARCH("中止",J32)))</formula>
    </cfRule>
    <cfRule type="containsText" dxfId="1438" priority="239" operator="containsText" text="休日">
      <formula>NOT(ISERROR(SEARCH("休日",J32)))</formula>
    </cfRule>
  </conditionalFormatting>
  <conditionalFormatting sqref="C38:G38 J38:N38 Q38:AD38">
    <cfRule type="containsText" dxfId="1437" priority="237" operator="containsText" text="正月">
      <formula>NOT(ISERROR(SEARCH("正月",C38)))</formula>
    </cfRule>
    <cfRule type="containsText" dxfId="1436" priority="238" operator="containsText" text="夏休">
      <formula>NOT(ISERROR(SEARCH("夏休",C38)))</formula>
    </cfRule>
  </conditionalFormatting>
  <conditionalFormatting sqref="C39:G39 J39:N39 Q39:AD39">
    <cfRule type="containsText" dxfId="1435" priority="235" operator="containsText" text="正月">
      <formula>NOT(ISERROR(SEARCH("正月",C39)))</formula>
    </cfRule>
    <cfRule type="containsText" dxfId="1434" priority="236" operator="containsText" text="夏休">
      <formula>NOT(ISERROR(SEARCH("夏休",C39)))</formula>
    </cfRule>
  </conditionalFormatting>
  <conditionalFormatting sqref="C38:G39 J38:N39 Q38:AD39">
    <cfRule type="containsText" dxfId="1433" priority="198" operator="containsText" text="中止">
      <formula>NOT(ISERROR(SEARCH("中止",C38)))</formula>
    </cfRule>
    <cfRule type="containsText" dxfId="1432" priority="234" operator="containsText" text="休日">
      <formula>NOT(ISERROR(SEARCH("休日",C38)))</formula>
    </cfRule>
  </conditionalFormatting>
  <conditionalFormatting sqref="C44:AD44">
    <cfRule type="containsText" dxfId="1431" priority="232" operator="containsText" text="正月">
      <formula>NOT(ISERROR(SEARCH("正月",C44)))</formula>
    </cfRule>
    <cfRule type="containsText" dxfId="1430" priority="233" operator="containsText" text="夏休">
      <formula>NOT(ISERROR(SEARCH("夏休",C44)))</formula>
    </cfRule>
  </conditionalFormatting>
  <conditionalFormatting sqref="C45:AD45">
    <cfRule type="containsText" dxfId="1429" priority="230" operator="containsText" text="正月">
      <formula>NOT(ISERROR(SEARCH("正月",C45)))</formula>
    </cfRule>
    <cfRule type="containsText" dxfId="1428" priority="231" operator="containsText" text="夏休">
      <formula>NOT(ISERROR(SEARCH("夏休",C45)))</formula>
    </cfRule>
  </conditionalFormatting>
  <conditionalFormatting sqref="C44:AD45">
    <cfRule type="containsText" dxfId="1427" priority="197" operator="containsText" text="中止">
      <formula>NOT(ISERROR(SEARCH("中止",C44)))</formula>
    </cfRule>
    <cfRule type="containsText" dxfId="1426" priority="229" operator="containsText" text="休日">
      <formula>NOT(ISERROR(SEARCH("休日",C44)))</formula>
    </cfRule>
  </conditionalFormatting>
  <conditionalFormatting sqref="C50:AD50">
    <cfRule type="containsText" dxfId="1425" priority="227" operator="containsText" text="正月">
      <formula>NOT(ISERROR(SEARCH("正月",C50)))</formula>
    </cfRule>
    <cfRule type="containsText" dxfId="1424" priority="228" operator="containsText" text="夏休">
      <formula>NOT(ISERROR(SEARCH("夏休",C50)))</formula>
    </cfRule>
  </conditionalFormatting>
  <conditionalFormatting sqref="C51:AD51">
    <cfRule type="containsText" dxfId="1423" priority="225" operator="containsText" text="正月">
      <formula>NOT(ISERROR(SEARCH("正月",C51)))</formula>
    </cfRule>
    <cfRule type="containsText" dxfId="1422" priority="226" operator="containsText" text="夏休">
      <formula>NOT(ISERROR(SEARCH("夏休",C51)))</formula>
    </cfRule>
  </conditionalFormatting>
  <conditionalFormatting sqref="C50:AD51">
    <cfRule type="containsText" dxfId="1421" priority="196" operator="containsText" text="中止">
      <formula>NOT(ISERROR(SEARCH("中止",C50)))</formula>
    </cfRule>
    <cfRule type="containsText" dxfId="1420" priority="224" operator="containsText" text="休日">
      <formula>NOT(ISERROR(SEARCH("休日",C50)))</formula>
    </cfRule>
  </conditionalFormatting>
  <conditionalFormatting sqref="C56:AD56">
    <cfRule type="containsText" dxfId="1419" priority="222" operator="containsText" text="正月">
      <formula>NOT(ISERROR(SEARCH("正月",C56)))</formula>
    </cfRule>
    <cfRule type="containsText" dxfId="1418" priority="223" operator="containsText" text="夏休">
      <formula>NOT(ISERROR(SEARCH("夏休",C56)))</formula>
    </cfRule>
  </conditionalFormatting>
  <conditionalFormatting sqref="C57:AD57">
    <cfRule type="containsText" dxfId="1417" priority="220" operator="containsText" text="正月">
      <formula>NOT(ISERROR(SEARCH("正月",C57)))</formula>
    </cfRule>
    <cfRule type="containsText" dxfId="1416" priority="221" operator="containsText" text="夏休">
      <formula>NOT(ISERROR(SEARCH("夏休",C57)))</formula>
    </cfRule>
  </conditionalFormatting>
  <conditionalFormatting sqref="C56:AD57">
    <cfRule type="containsText" dxfId="1415" priority="195" operator="containsText" text="中止">
      <formula>NOT(ISERROR(SEARCH("中止",C56)))</formula>
    </cfRule>
    <cfRule type="containsText" dxfId="1414" priority="219" operator="containsText" text="休日">
      <formula>NOT(ISERROR(SEARCH("休日",C56)))</formula>
    </cfRule>
  </conditionalFormatting>
  <conditionalFormatting sqref="C62:AD62">
    <cfRule type="containsText" dxfId="1413" priority="217" operator="containsText" text="正月">
      <formula>NOT(ISERROR(SEARCH("正月",C62)))</formula>
    </cfRule>
    <cfRule type="containsText" dxfId="1412" priority="218" operator="containsText" text="夏休">
      <formula>NOT(ISERROR(SEARCH("夏休",C62)))</formula>
    </cfRule>
  </conditionalFormatting>
  <conditionalFormatting sqref="C63:AD63">
    <cfRule type="containsText" dxfId="1411" priority="215" operator="containsText" text="正月">
      <formula>NOT(ISERROR(SEARCH("正月",C63)))</formula>
    </cfRule>
    <cfRule type="containsText" dxfId="1410" priority="216" operator="containsText" text="夏休">
      <formula>NOT(ISERROR(SEARCH("夏休",C63)))</formula>
    </cfRule>
  </conditionalFormatting>
  <conditionalFormatting sqref="C62:AD63">
    <cfRule type="containsText" dxfId="1409" priority="194" operator="containsText" text="中止">
      <formula>NOT(ISERROR(SEARCH("中止",C62)))</formula>
    </cfRule>
    <cfRule type="containsText" dxfId="1408" priority="214" operator="containsText" text="休日">
      <formula>NOT(ISERROR(SEARCH("休日",C62)))</formula>
    </cfRule>
  </conditionalFormatting>
  <conditionalFormatting sqref="C68:AD68">
    <cfRule type="containsText" dxfId="1407" priority="212" operator="containsText" text="正月">
      <formula>NOT(ISERROR(SEARCH("正月",C68)))</formula>
    </cfRule>
    <cfRule type="containsText" dxfId="1406" priority="213" operator="containsText" text="夏休">
      <formula>NOT(ISERROR(SEARCH("夏休",C68)))</formula>
    </cfRule>
  </conditionalFormatting>
  <conditionalFormatting sqref="C69:AD69">
    <cfRule type="containsText" dxfId="1405" priority="210" operator="containsText" text="正月">
      <formula>NOT(ISERROR(SEARCH("正月",C69)))</formula>
    </cfRule>
    <cfRule type="containsText" dxfId="1404" priority="211" operator="containsText" text="夏休">
      <formula>NOT(ISERROR(SEARCH("夏休",C69)))</formula>
    </cfRule>
  </conditionalFormatting>
  <conditionalFormatting sqref="C68:AD69">
    <cfRule type="containsText" dxfId="1403" priority="193" operator="containsText" text="中止">
      <formula>NOT(ISERROR(SEARCH("中止",C68)))</formula>
    </cfRule>
    <cfRule type="containsText" dxfId="1402" priority="209" operator="containsText" text="休日">
      <formula>NOT(ISERROR(SEARCH("休日",C68)))</formula>
    </cfRule>
  </conditionalFormatting>
  <conditionalFormatting sqref="C74:AD74">
    <cfRule type="containsText" dxfId="1401" priority="207" operator="containsText" text="正月">
      <formula>NOT(ISERROR(SEARCH("正月",C74)))</formula>
    </cfRule>
    <cfRule type="containsText" dxfId="1400" priority="208" operator="containsText" text="夏休">
      <formula>NOT(ISERROR(SEARCH("夏休",C74)))</formula>
    </cfRule>
  </conditionalFormatting>
  <conditionalFormatting sqref="C75:AD75">
    <cfRule type="containsText" dxfId="1399" priority="205" operator="containsText" text="正月">
      <formula>NOT(ISERROR(SEARCH("正月",C75)))</formula>
    </cfRule>
    <cfRule type="containsText" dxfId="1398" priority="206" operator="containsText" text="夏休">
      <formula>NOT(ISERROR(SEARCH("夏休",C75)))</formula>
    </cfRule>
  </conditionalFormatting>
  <conditionalFormatting sqref="C74:AD75">
    <cfRule type="containsText" dxfId="1397" priority="192" operator="containsText" text="中止">
      <formula>NOT(ISERROR(SEARCH("中止",C74)))</formula>
    </cfRule>
    <cfRule type="containsText" dxfId="1396" priority="204" operator="containsText" text="休日">
      <formula>NOT(ISERROR(SEARCH("休日",C74)))</formula>
    </cfRule>
  </conditionalFormatting>
  <conditionalFormatting sqref="AJ20:AJ21">
    <cfRule type="containsText" dxfId="1395" priority="203" operator="containsText" text="未達成">
      <formula>NOT(ISERROR(SEARCH("未達成",AJ20)))</formula>
    </cfRule>
  </conditionalFormatting>
  <conditionalFormatting sqref="AG20:AG21">
    <cfRule type="containsText" dxfId="1394" priority="202" operator="containsText" text="休暇不足">
      <formula>NOT(ISERROR(SEARCH("休暇不足",AG20)))</formula>
    </cfRule>
  </conditionalFormatting>
  <conditionalFormatting sqref="C80:AD80">
    <cfRule type="containsText" dxfId="1393" priority="190" operator="containsText" text="正月">
      <formula>NOT(ISERROR(SEARCH("正月",C80)))</formula>
    </cfRule>
    <cfRule type="containsText" dxfId="1392" priority="191" operator="containsText" text="夏休">
      <formula>NOT(ISERROR(SEARCH("夏休",C80)))</formula>
    </cfRule>
  </conditionalFormatting>
  <conditionalFormatting sqref="C81:AD81">
    <cfRule type="containsText" dxfId="1391" priority="188" operator="containsText" text="正月">
      <formula>NOT(ISERROR(SEARCH("正月",C81)))</formula>
    </cfRule>
    <cfRule type="containsText" dxfId="1390" priority="189" operator="containsText" text="夏休">
      <formula>NOT(ISERROR(SEARCH("夏休",C81)))</formula>
    </cfRule>
  </conditionalFormatting>
  <conditionalFormatting sqref="C80:AD81">
    <cfRule type="containsText" dxfId="1389" priority="186" operator="containsText" text="中止">
      <formula>NOT(ISERROR(SEARCH("中止",C80)))</formula>
    </cfRule>
    <cfRule type="containsText" dxfId="1388" priority="187" operator="containsText" text="休日">
      <formula>NOT(ISERROR(SEARCH("休日",C80)))</formula>
    </cfRule>
  </conditionalFormatting>
  <conditionalFormatting sqref="C86:AD86">
    <cfRule type="containsText" dxfId="1387" priority="184" operator="containsText" text="正月">
      <formula>NOT(ISERROR(SEARCH("正月",C86)))</formula>
    </cfRule>
    <cfRule type="containsText" dxfId="1386" priority="185" operator="containsText" text="夏休">
      <formula>NOT(ISERROR(SEARCH("夏休",C86)))</formula>
    </cfRule>
  </conditionalFormatting>
  <conditionalFormatting sqref="C87:AD87">
    <cfRule type="containsText" dxfId="1385" priority="182" operator="containsText" text="正月">
      <formula>NOT(ISERROR(SEARCH("正月",C87)))</formula>
    </cfRule>
    <cfRule type="containsText" dxfId="1384" priority="183" operator="containsText" text="夏休">
      <formula>NOT(ISERROR(SEARCH("夏休",C87)))</formula>
    </cfRule>
  </conditionalFormatting>
  <conditionalFormatting sqref="C86:AD87">
    <cfRule type="containsText" dxfId="1383" priority="180" operator="containsText" text="中止">
      <formula>NOT(ISERROR(SEARCH("中止",C86)))</formula>
    </cfRule>
    <cfRule type="containsText" dxfId="1382" priority="181" operator="containsText" text="休日">
      <formula>NOT(ISERROR(SEARCH("休日",C86)))</formula>
    </cfRule>
  </conditionalFormatting>
  <conditionalFormatting sqref="C92:AD92">
    <cfRule type="containsText" dxfId="1381" priority="178" operator="containsText" text="正月">
      <formula>NOT(ISERROR(SEARCH("正月",C92)))</formula>
    </cfRule>
    <cfRule type="containsText" dxfId="1380" priority="179" operator="containsText" text="夏休">
      <formula>NOT(ISERROR(SEARCH("夏休",C92)))</formula>
    </cfRule>
  </conditionalFormatting>
  <conditionalFormatting sqref="C93:AD93">
    <cfRule type="containsText" dxfId="1379" priority="176" operator="containsText" text="正月">
      <formula>NOT(ISERROR(SEARCH("正月",C93)))</formula>
    </cfRule>
    <cfRule type="containsText" dxfId="1378" priority="177" operator="containsText" text="夏休">
      <formula>NOT(ISERROR(SEARCH("夏休",C93)))</formula>
    </cfRule>
  </conditionalFormatting>
  <conditionalFormatting sqref="C92:AD93">
    <cfRule type="containsText" dxfId="1377" priority="174" operator="containsText" text="中止">
      <formula>NOT(ISERROR(SEARCH("中止",C92)))</formula>
    </cfRule>
    <cfRule type="containsText" dxfId="1376" priority="175" operator="containsText" text="休日">
      <formula>NOT(ISERROR(SEARCH("休日",C92)))</formula>
    </cfRule>
  </conditionalFormatting>
  <conditionalFormatting sqref="C98:AD98">
    <cfRule type="containsText" dxfId="1375" priority="172" operator="containsText" text="正月">
      <formula>NOT(ISERROR(SEARCH("正月",C98)))</formula>
    </cfRule>
    <cfRule type="containsText" dxfId="1374" priority="173" operator="containsText" text="夏休">
      <formula>NOT(ISERROR(SEARCH("夏休",C98)))</formula>
    </cfRule>
  </conditionalFormatting>
  <conditionalFormatting sqref="C99:AD99">
    <cfRule type="containsText" dxfId="1373" priority="170" operator="containsText" text="正月">
      <formula>NOT(ISERROR(SEARCH("正月",C99)))</formula>
    </cfRule>
    <cfRule type="containsText" dxfId="1372" priority="171" operator="containsText" text="夏休">
      <formula>NOT(ISERROR(SEARCH("夏休",C99)))</formula>
    </cfRule>
  </conditionalFormatting>
  <conditionalFormatting sqref="C98:AD99">
    <cfRule type="containsText" dxfId="1371" priority="168" operator="containsText" text="中止">
      <formula>NOT(ISERROR(SEARCH("中止",C98)))</formula>
    </cfRule>
    <cfRule type="containsText" dxfId="1370" priority="169" operator="containsText" text="休日">
      <formula>NOT(ISERROR(SEARCH("休日",C98)))</formula>
    </cfRule>
  </conditionalFormatting>
  <conditionalFormatting sqref="C104:AD104">
    <cfRule type="containsText" dxfId="1369" priority="166" operator="containsText" text="正月">
      <formula>NOT(ISERROR(SEARCH("正月",C104)))</formula>
    </cfRule>
    <cfRule type="containsText" dxfId="1368" priority="167" operator="containsText" text="夏休">
      <formula>NOT(ISERROR(SEARCH("夏休",C104)))</formula>
    </cfRule>
  </conditionalFormatting>
  <conditionalFormatting sqref="C105:AD105">
    <cfRule type="containsText" dxfId="1367" priority="164" operator="containsText" text="正月">
      <formula>NOT(ISERROR(SEARCH("正月",C105)))</formula>
    </cfRule>
    <cfRule type="containsText" dxfId="1366" priority="165" operator="containsText" text="夏休">
      <formula>NOT(ISERROR(SEARCH("夏休",C105)))</formula>
    </cfRule>
  </conditionalFormatting>
  <conditionalFormatting sqref="C104:AD105">
    <cfRule type="containsText" dxfId="1365" priority="162" operator="containsText" text="中止">
      <formula>NOT(ISERROR(SEARCH("中止",C104)))</formula>
    </cfRule>
    <cfRule type="containsText" dxfId="1364" priority="163" operator="containsText" text="休日">
      <formula>NOT(ISERROR(SEARCH("休日",C104)))</formula>
    </cfRule>
  </conditionalFormatting>
  <conditionalFormatting sqref="C110:AD110">
    <cfRule type="containsText" dxfId="1363" priority="160" operator="containsText" text="正月">
      <formula>NOT(ISERROR(SEARCH("正月",C110)))</formula>
    </cfRule>
    <cfRule type="containsText" dxfId="1362" priority="161" operator="containsText" text="夏休">
      <formula>NOT(ISERROR(SEARCH("夏休",C110)))</formula>
    </cfRule>
  </conditionalFormatting>
  <conditionalFormatting sqref="C111:AD111">
    <cfRule type="containsText" dxfId="1361" priority="158" operator="containsText" text="正月">
      <formula>NOT(ISERROR(SEARCH("正月",C111)))</formula>
    </cfRule>
    <cfRule type="containsText" dxfId="1360" priority="159" operator="containsText" text="夏休">
      <formula>NOT(ISERROR(SEARCH("夏休",C111)))</formula>
    </cfRule>
  </conditionalFormatting>
  <conditionalFormatting sqref="C110:AD111">
    <cfRule type="containsText" dxfId="1359" priority="156" operator="containsText" text="中止">
      <formula>NOT(ISERROR(SEARCH("中止",C110)))</formula>
    </cfRule>
    <cfRule type="containsText" dxfId="1358" priority="157" operator="containsText" text="休日">
      <formula>NOT(ISERROR(SEARCH("休日",C110)))</formula>
    </cfRule>
  </conditionalFormatting>
  <conditionalFormatting sqref="C116:AD116">
    <cfRule type="containsText" dxfId="1357" priority="154" operator="containsText" text="正月">
      <formula>NOT(ISERROR(SEARCH("正月",C116)))</formula>
    </cfRule>
    <cfRule type="containsText" dxfId="1356" priority="155" operator="containsText" text="夏休">
      <formula>NOT(ISERROR(SEARCH("夏休",C116)))</formula>
    </cfRule>
  </conditionalFormatting>
  <conditionalFormatting sqref="C117:AD117">
    <cfRule type="containsText" dxfId="1355" priority="152" operator="containsText" text="正月">
      <formula>NOT(ISERROR(SEARCH("正月",C117)))</formula>
    </cfRule>
    <cfRule type="containsText" dxfId="1354" priority="153" operator="containsText" text="夏休">
      <formula>NOT(ISERROR(SEARCH("夏休",C117)))</formula>
    </cfRule>
  </conditionalFormatting>
  <conditionalFormatting sqref="C116:AD117">
    <cfRule type="containsText" dxfId="1353" priority="150" operator="containsText" text="中止">
      <formula>NOT(ISERROR(SEARCH("中止",C116)))</formula>
    </cfRule>
    <cfRule type="containsText" dxfId="1352" priority="151" operator="containsText" text="休日">
      <formula>NOT(ISERROR(SEARCH("休日",C116)))</formula>
    </cfRule>
  </conditionalFormatting>
  <conditionalFormatting sqref="C122:AD122">
    <cfRule type="containsText" dxfId="1351" priority="148" operator="containsText" text="正月">
      <formula>NOT(ISERROR(SEARCH("正月",C122)))</formula>
    </cfRule>
    <cfRule type="containsText" dxfId="1350" priority="149" operator="containsText" text="夏休">
      <formula>NOT(ISERROR(SEARCH("夏休",C122)))</formula>
    </cfRule>
  </conditionalFormatting>
  <conditionalFormatting sqref="C123:AD123">
    <cfRule type="containsText" dxfId="1349" priority="146" operator="containsText" text="正月">
      <formula>NOT(ISERROR(SEARCH("正月",C123)))</formula>
    </cfRule>
    <cfRule type="containsText" dxfId="1348" priority="147" operator="containsText" text="夏休">
      <formula>NOT(ISERROR(SEARCH("夏休",C123)))</formula>
    </cfRule>
  </conditionalFormatting>
  <conditionalFormatting sqref="C122:AD123">
    <cfRule type="containsText" dxfId="1347" priority="144" operator="containsText" text="中止">
      <formula>NOT(ISERROR(SEARCH("中止",C122)))</formula>
    </cfRule>
    <cfRule type="containsText" dxfId="1346" priority="145" operator="containsText" text="休日">
      <formula>NOT(ISERROR(SEARCH("休日",C122)))</formula>
    </cfRule>
  </conditionalFormatting>
  <conditionalFormatting sqref="C128:AD128">
    <cfRule type="containsText" dxfId="1345" priority="142" operator="containsText" text="正月">
      <formula>NOT(ISERROR(SEARCH("正月",C128)))</formula>
    </cfRule>
    <cfRule type="containsText" dxfId="1344" priority="143" operator="containsText" text="夏休">
      <formula>NOT(ISERROR(SEARCH("夏休",C128)))</formula>
    </cfRule>
  </conditionalFormatting>
  <conditionalFormatting sqref="C129:AD129">
    <cfRule type="containsText" dxfId="1343" priority="140" operator="containsText" text="正月">
      <formula>NOT(ISERROR(SEARCH("正月",C129)))</formula>
    </cfRule>
    <cfRule type="containsText" dxfId="1342" priority="141" operator="containsText" text="夏休">
      <formula>NOT(ISERROR(SEARCH("夏休",C129)))</formula>
    </cfRule>
  </conditionalFormatting>
  <conditionalFormatting sqref="C128:AD129">
    <cfRule type="containsText" dxfId="1341" priority="138" operator="containsText" text="中止">
      <formula>NOT(ISERROR(SEARCH("中止",C128)))</formula>
    </cfRule>
    <cfRule type="containsText" dxfId="1340" priority="139" operator="containsText" text="休日">
      <formula>NOT(ISERROR(SEARCH("休日",C128)))</formula>
    </cfRule>
  </conditionalFormatting>
  <conditionalFormatting sqref="C134:AD134">
    <cfRule type="containsText" dxfId="1339" priority="136" operator="containsText" text="正月">
      <formula>NOT(ISERROR(SEARCH("正月",C134)))</formula>
    </cfRule>
    <cfRule type="containsText" dxfId="1338" priority="137" operator="containsText" text="夏休">
      <formula>NOT(ISERROR(SEARCH("夏休",C134)))</formula>
    </cfRule>
  </conditionalFormatting>
  <conditionalFormatting sqref="C135:AD135">
    <cfRule type="containsText" dxfId="1337" priority="134" operator="containsText" text="正月">
      <formula>NOT(ISERROR(SEARCH("正月",C135)))</formula>
    </cfRule>
    <cfRule type="containsText" dxfId="1336" priority="135" operator="containsText" text="夏休">
      <formula>NOT(ISERROR(SEARCH("夏休",C135)))</formula>
    </cfRule>
  </conditionalFormatting>
  <conditionalFormatting sqref="C134:AD135">
    <cfRule type="containsText" dxfId="1335" priority="132" operator="containsText" text="中止">
      <formula>NOT(ISERROR(SEARCH("中止",C134)))</formula>
    </cfRule>
    <cfRule type="containsText" dxfId="1334" priority="133" operator="containsText" text="休日">
      <formula>NOT(ISERROR(SEARCH("休日",C134)))</formula>
    </cfRule>
  </conditionalFormatting>
  <conditionalFormatting sqref="AJ26:AJ27">
    <cfRule type="containsText" dxfId="1333" priority="131" operator="containsText" text="未達成">
      <formula>NOT(ISERROR(SEARCH("未達成",AJ26)))</formula>
    </cfRule>
  </conditionalFormatting>
  <conditionalFormatting sqref="AG26:AG27">
    <cfRule type="containsText" dxfId="1332" priority="130" operator="containsText" text="休暇不足">
      <formula>NOT(ISERROR(SEARCH("休暇不足",AG26)))</formula>
    </cfRule>
  </conditionalFormatting>
  <conditionalFormatting sqref="AJ32:AJ33">
    <cfRule type="containsText" dxfId="1331" priority="129" operator="containsText" text="未達成">
      <formula>NOT(ISERROR(SEARCH("未達成",AJ32)))</formula>
    </cfRule>
  </conditionalFormatting>
  <conditionalFormatting sqref="AG32:AG33">
    <cfRule type="containsText" dxfId="1330" priority="128" operator="containsText" text="休暇不足">
      <formula>NOT(ISERROR(SEARCH("休暇不足",AG32)))</formula>
    </cfRule>
  </conditionalFormatting>
  <conditionalFormatting sqref="AJ38:AJ39">
    <cfRule type="containsText" dxfId="1329" priority="127" operator="containsText" text="未達成">
      <formula>NOT(ISERROR(SEARCH("未達成",AJ38)))</formula>
    </cfRule>
  </conditionalFormatting>
  <conditionalFormatting sqref="AG38:AG39">
    <cfRule type="containsText" dxfId="1328" priority="126" operator="containsText" text="休暇不足">
      <formula>NOT(ISERROR(SEARCH("休暇不足",AG38)))</formula>
    </cfRule>
  </conditionalFormatting>
  <conditionalFormatting sqref="AJ44:AJ45">
    <cfRule type="containsText" dxfId="1327" priority="125" operator="containsText" text="未達成">
      <formula>NOT(ISERROR(SEARCH("未達成",AJ44)))</formula>
    </cfRule>
  </conditionalFormatting>
  <conditionalFormatting sqref="AG44:AG45">
    <cfRule type="containsText" dxfId="1326" priority="124" operator="containsText" text="休暇不足">
      <formula>NOT(ISERROR(SEARCH("休暇不足",AG44)))</formula>
    </cfRule>
  </conditionalFormatting>
  <conditionalFormatting sqref="AJ50:AJ51">
    <cfRule type="containsText" dxfId="1325" priority="123" operator="containsText" text="未達成">
      <formula>NOT(ISERROR(SEARCH("未達成",AJ50)))</formula>
    </cfRule>
  </conditionalFormatting>
  <conditionalFormatting sqref="AG50:AG51">
    <cfRule type="containsText" dxfId="1324" priority="122" operator="containsText" text="休暇不足">
      <formula>NOT(ISERROR(SEARCH("休暇不足",AG50)))</formula>
    </cfRule>
  </conditionalFormatting>
  <conditionalFormatting sqref="AJ56:AJ57">
    <cfRule type="containsText" dxfId="1323" priority="121" operator="containsText" text="未達成">
      <formula>NOT(ISERROR(SEARCH("未達成",AJ56)))</formula>
    </cfRule>
  </conditionalFormatting>
  <conditionalFormatting sqref="AG56:AG57">
    <cfRule type="containsText" dxfId="1322" priority="120" operator="containsText" text="休暇不足">
      <formula>NOT(ISERROR(SEARCH("休暇不足",AG56)))</formula>
    </cfRule>
  </conditionalFormatting>
  <conditionalFormatting sqref="AJ62:AJ63">
    <cfRule type="containsText" dxfId="1321" priority="119" operator="containsText" text="未達成">
      <formula>NOT(ISERROR(SEARCH("未達成",AJ62)))</formula>
    </cfRule>
  </conditionalFormatting>
  <conditionalFormatting sqref="AG62:AG63">
    <cfRule type="containsText" dxfId="1320" priority="118" operator="containsText" text="休暇不足">
      <formula>NOT(ISERROR(SEARCH("休暇不足",AG62)))</formula>
    </cfRule>
  </conditionalFormatting>
  <conditionalFormatting sqref="AJ68:AJ69">
    <cfRule type="containsText" dxfId="1319" priority="117" operator="containsText" text="未達成">
      <formula>NOT(ISERROR(SEARCH("未達成",AJ68)))</formula>
    </cfRule>
  </conditionalFormatting>
  <conditionalFormatting sqref="AG68:AG69">
    <cfRule type="containsText" dxfId="1318" priority="116" operator="containsText" text="休暇不足">
      <formula>NOT(ISERROR(SEARCH("休暇不足",AG68)))</formula>
    </cfRule>
  </conditionalFormatting>
  <conditionalFormatting sqref="AJ74:AJ75">
    <cfRule type="containsText" dxfId="1317" priority="115" operator="containsText" text="未達成">
      <formula>NOT(ISERROR(SEARCH("未達成",AJ74)))</formula>
    </cfRule>
  </conditionalFormatting>
  <conditionalFormatting sqref="AG74:AG75">
    <cfRule type="containsText" dxfId="1316" priority="114" operator="containsText" text="休暇不足">
      <formula>NOT(ISERROR(SEARCH("休暇不足",AG74)))</formula>
    </cfRule>
  </conditionalFormatting>
  <conditionalFormatting sqref="AJ80:AJ81">
    <cfRule type="containsText" dxfId="1315" priority="113" operator="containsText" text="未達成">
      <formula>NOT(ISERROR(SEARCH("未達成",AJ80)))</formula>
    </cfRule>
  </conditionalFormatting>
  <conditionalFormatting sqref="AG80:AG81">
    <cfRule type="containsText" dxfId="1314" priority="112" operator="containsText" text="休暇不足">
      <formula>NOT(ISERROR(SEARCH("休暇不足",AG80)))</formula>
    </cfRule>
  </conditionalFormatting>
  <conditionalFormatting sqref="AJ86:AJ87">
    <cfRule type="containsText" dxfId="1313" priority="111" operator="containsText" text="未達成">
      <formula>NOT(ISERROR(SEARCH("未達成",AJ86)))</formula>
    </cfRule>
  </conditionalFormatting>
  <conditionalFormatting sqref="AG86:AG87">
    <cfRule type="containsText" dxfId="1312" priority="110" operator="containsText" text="休暇不足">
      <formula>NOT(ISERROR(SEARCH("休暇不足",AG86)))</formula>
    </cfRule>
  </conditionalFormatting>
  <conditionalFormatting sqref="AJ92:AJ93">
    <cfRule type="containsText" dxfId="1311" priority="109" operator="containsText" text="未達成">
      <formula>NOT(ISERROR(SEARCH("未達成",AJ92)))</formula>
    </cfRule>
  </conditionalFormatting>
  <conditionalFormatting sqref="AG92:AG93">
    <cfRule type="containsText" dxfId="1310" priority="108" operator="containsText" text="休暇不足">
      <formula>NOT(ISERROR(SEARCH("休暇不足",AG92)))</formula>
    </cfRule>
  </conditionalFormatting>
  <conditionalFormatting sqref="AJ98:AJ99">
    <cfRule type="containsText" dxfId="1309" priority="107" operator="containsText" text="未達成">
      <formula>NOT(ISERROR(SEARCH("未達成",AJ98)))</formula>
    </cfRule>
  </conditionalFormatting>
  <conditionalFormatting sqref="AG98:AG99">
    <cfRule type="containsText" dxfId="1308" priority="106" operator="containsText" text="休暇不足">
      <formula>NOT(ISERROR(SEARCH("休暇不足",AG98)))</formula>
    </cfRule>
  </conditionalFormatting>
  <conditionalFormatting sqref="AJ104:AJ105">
    <cfRule type="containsText" dxfId="1307" priority="105" operator="containsText" text="未達成">
      <formula>NOT(ISERROR(SEARCH("未達成",AJ104)))</formula>
    </cfRule>
  </conditionalFormatting>
  <conditionalFormatting sqref="AG104:AG105">
    <cfRule type="containsText" dxfId="1306" priority="104" operator="containsText" text="休暇不足">
      <formula>NOT(ISERROR(SEARCH("休暇不足",AG104)))</formula>
    </cfRule>
  </conditionalFormatting>
  <conditionalFormatting sqref="AJ110:AJ111">
    <cfRule type="containsText" dxfId="1305" priority="103" operator="containsText" text="未達成">
      <formula>NOT(ISERROR(SEARCH("未達成",AJ110)))</formula>
    </cfRule>
  </conditionalFormatting>
  <conditionalFormatting sqref="AG110:AG111">
    <cfRule type="containsText" dxfId="1304" priority="102" operator="containsText" text="休暇不足">
      <formula>NOT(ISERROR(SEARCH("休暇不足",AG110)))</formula>
    </cfRule>
  </conditionalFormatting>
  <conditionalFormatting sqref="AJ116:AJ117">
    <cfRule type="containsText" dxfId="1303" priority="101" operator="containsText" text="未達成">
      <formula>NOT(ISERROR(SEARCH("未達成",AJ116)))</formula>
    </cfRule>
  </conditionalFormatting>
  <conditionalFormatting sqref="AG116:AG117">
    <cfRule type="containsText" dxfId="1302" priority="100" operator="containsText" text="休暇不足">
      <formula>NOT(ISERROR(SEARCH("休暇不足",AG116)))</formula>
    </cfRule>
  </conditionalFormatting>
  <conditionalFormatting sqref="AJ122:AJ123">
    <cfRule type="containsText" dxfId="1301" priority="99" operator="containsText" text="未達成">
      <formula>NOT(ISERROR(SEARCH("未達成",AJ122)))</formula>
    </cfRule>
  </conditionalFormatting>
  <conditionalFormatting sqref="AG122:AG123">
    <cfRule type="containsText" dxfId="1300" priority="98" operator="containsText" text="休暇不足">
      <formula>NOT(ISERROR(SEARCH("休暇不足",AG122)))</formula>
    </cfRule>
  </conditionalFormatting>
  <conditionalFormatting sqref="AJ128:AJ129">
    <cfRule type="containsText" dxfId="1299" priority="97" operator="containsText" text="未達成">
      <formula>NOT(ISERROR(SEARCH("未達成",AJ128)))</formula>
    </cfRule>
  </conditionalFormatting>
  <conditionalFormatting sqref="AG128:AG129">
    <cfRule type="containsText" dxfId="1298" priority="96" operator="containsText" text="休暇不足">
      <formula>NOT(ISERROR(SEARCH("休暇不足",AG128)))</formula>
    </cfRule>
  </conditionalFormatting>
  <conditionalFormatting sqref="AJ134:AJ135">
    <cfRule type="containsText" dxfId="1297" priority="95" operator="containsText" text="未達成">
      <formula>NOT(ISERROR(SEARCH("未達成",AJ134)))</formula>
    </cfRule>
  </conditionalFormatting>
  <conditionalFormatting sqref="AG134:AG135">
    <cfRule type="containsText" dxfId="1296" priority="94" operator="containsText" text="休暇不足">
      <formula>NOT(ISERROR(SEARCH("休暇不足",AG134)))</formula>
    </cfRule>
  </conditionalFormatting>
  <conditionalFormatting sqref="AH9 AH11">
    <cfRule type="containsText" dxfId="1295" priority="92" operator="containsText" text="未達成">
      <formula>NOT(ISERROR(SEARCH("未達成",AH9)))</formula>
    </cfRule>
    <cfRule type="containsText" dxfId="1294" priority="93" operator="containsText" text="達成">
      <formula>NOT(ISERROR(SEARCH("達成",AH9)))</formula>
    </cfRule>
  </conditionalFormatting>
  <conditionalFormatting sqref="V27:W27">
    <cfRule type="containsText" dxfId="1293" priority="70" operator="containsText" text="正月">
      <formula>NOT(ISERROR(SEARCH("正月",V27)))</formula>
    </cfRule>
    <cfRule type="containsText" dxfId="1292" priority="71" operator="containsText" text="夏休">
      <formula>NOT(ISERROR(SEARCH("夏休",V27)))</formula>
    </cfRule>
  </conditionalFormatting>
  <conditionalFormatting sqref="V27:W27">
    <cfRule type="containsText" dxfId="1291" priority="68" operator="containsText" text="中止">
      <formula>NOT(ISERROR(SEARCH("中止",V27)))</formula>
    </cfRule>
    <cfRule type="containsText" dxfId="1290" priority="69" operator="containsText" text="休">
      <formula>NOT(ISERROR(SEARCH("休",V27)))</formula>
    </cfRule>
  </conditionalFormatting>
  <conditionalFormatting sqref="AD26">
    <cfRule type="containsText" dxfId="1289" priority="66" operator="containsText" text="正月">
      <formula>NOT(ISERROR(SEARCH("正月",AD26)))</formula>
    </cfRule>
    <cfRule type="containsText" dxfId="1288" priority="67" operator="containsText" text="夏休">
      <formula>NOT(ISERROR(SEARCH("夏休",AD26)))</formula>
    </cfRule>
  </conditionalFormatting>
  <conditionalFormatting sqref="AC27:AD27">
    <cfRule type="containsText" dxfId="1287" priority="64" operator="containsText" text="正月">
      <formula>NOT(ISERROR(SEARCH("正月",AC27)))</formula>
    </cfRule>
    <cfRule type="containsText" dxfId="1286" priority="65" operator="containsText" text="夏休">
      <formula>NOT(ISERROR(SEARCH("夏休",AC27)))</formula>
    </cfRule>
  </conditionalFormatting>
  <conditionalFormatting sqref="AC27:AD27 AD26">
    <cfRule type="containsText" dxfId="1285" priority="62" operator="containsText" text="中止">
      <formula>NOT(ISERROR(SEARCH("中止",AC26)))</formula>
    </cfRule>
    <cfRule type="containsText" dxfId="1284" priority="63" operator="containsText" text="休">
      <formula>NOT(ISERROR(SEARCH("休",AC26)))</formula>
    </cfRule>
  </conditionalFormatting>
  <conditionalFormatting sqref="H32:I32">
    <cfRule type="containsText" dxfId="1283" priority="60" operator="containsText" text="正月">
      <formula>NOT(ISERROR(SEARCH("正月",H32)))</formula>
    </cfRule>
    <cfRule type="containsText" dxfId="1282" priority="61" operator="containsText" text="夏休">
      <formula>NOT(ISERROR(SEARCH("夏休",H32)))</formula>
    </cfRule>
  </conditionalFormatting>
  <conditionalFormatting sqref="H33:I33">
    <cfRule type="containsText" dxfId="1281" priority="58" operator="containsText" text="正月">
      <formula>NOT(ISERROR(SEARCH("正月",H33)))</formula>
    </cfRule>
    <cfRule type="containsText" dxfId="1280" priority="59" operator="containsText" text="夏休">
      <formula>NOT(ISERROR(SEARCH("夏休",H33)))</formula>
    </cfRule>
  </conditionalFormatting>
  <conditionalFormatting sqref="H32:I33">
    <cfRule type="containsText" dxfId="1279" priority="56" operator="containsText" text="中止">
      <formula>NOT(ISERROR(SEARCH("中止",H32)))</formula>
    </cfRule>
    <cfRule type="containsText" dxfId="1278" priority="57" operator="containsText" text="休">
      <formula>NOT(ISERROR(SEARCH("休",H32)))</formula>
    </cfRule>
  </conditionalFormatting>
  <conditionalFormatting sqref="O32:P32">
    <cfRule type="containsText" dxfId="1277" priority="54" operator="containsText" text="正月">
      <formula>NOT(ISERROR(SEARCH("正月",O32)))</formula>
    </cfRule>
    <cfRule type="containsText" dxfId="1276" priority="55" operator="containsText" text="夏休">
      <formula>NOT(ISERROR(SEARCH("夏休",O32)))</formula>
    </cfRule>
  </conditionalFormatting>
  <conditionalFormatting sqref="O33:P33">
    <cfRule type="containsText" dxfId="1275" priority="52" operator="containsText" text="正月">
      <formula>NOT(ISERROR(SEARCH("正月",O33)))</formula>
    </cfRule>
    <cfRule type="containsText" dxfId="1274" priority="53" operator="containsText" text="夏休">
      <formula>NOT(ISERROR(SEARCH("夏休",O33)))</formula>
    </cfRule>
  </conditionalFormatting>
  <conditionalFormatting sqref="O32:P33">
    <cfRule type="containsText" dxfId="1273" priority="50" operator="containsText" text="中止">
      <formula>NOT(ISERROR(SEARCH("中止",O32)))</formula>
    </cfRule>
    <cfRule type="containsText" dxfId="1272" priority="51" operator="containsText" text="休">
      <formula>NOT(ISERROR(SEARCH("休",O32)))</formula>
    </cfRule>
  </conditionalFormatting>
  <conditionalFormatting sqref="V32">
    <cfRule type="containsText" dxfId="1271" priority="48" operator="containsText" text="正月">
      <formula>NOT(ISERROR(SEARCH("正月",V32)))</formula>
    </cfRule>
    <cfRule type="containsText" dxfId="1270" priority="49" operator="containsText" text="夏休">
      <formula>NOT(ISERROR(SEARCH("夏休",V32)))</formula>
    </cfRule>
  </conditionalFormatting>
  <conditionalFormatting sqref="V33">
    <cfRule type="containsText" dxfId="1269" priority="46" operator="containsText" text="正月">
      <formula>NOT(ISERROR(SEARCH("正月",V33)))</formula>
    </cfRule>
    <cfRule type="containsText" dxfId="1268" priority="47" operator="containsText" text="夏休">
      <formula>NOT(ISERROR(SEARCH("夏休",V33)))</formula>
    </cfRule>
  </conditionalFormatting>
  <conditionalFormatting sqref="V32:V33">
    <cfRule type="containsText" dxfId="1267" priority="44" operator="containsText" text="中止">
      <formula>NOT(ISERROR(SEARCH("中止",V32)))</formula>
    </cfRule>
    <cfRule type="containsText" dxfId="1266" priority="45" operator="containsText" text="休">
      <formula>NOT(ISERROR(SEARCH("休",V32)))</formula>
    </cfRule>
  </conditionalFormatting>
  <conditionalFormatting sqref="W32:X32">
    <cfRule type="containsText" dxfId="1265" priority="42" operator="containsText" text="正月">
      <formula>NOT(ISERROR(SEARCH("正月",W32)))</formula>
    </cfRule>
    <cfRule type="containsText" dxfId="1264" priority="43" operator="containsText" text="夏休">
      <formula>NOT(ISERROR(SEARCH("夏休",W32)))</formula>
    </cfRule>
  </conditionalFormatting>
  <conditionalFormatting sqref="W33:X33">
    <cfRule type="containsText" dxfId="1263" priority="40" operator="containsText" text="正月">
      <formula>NOT(ISERROR(SEARCH("正月",W33)))</formula>
    </cfRule>
    <cfRule type="containsText" dxfId="1262" priority="41" operator="containsText" text="夏休">
      <formula>NOT(ISERROR(SEARCH("夏休",W33)))</formula>
    </cfRule>
  </conditionalFormatting>
  <conditionalFormatting sqref="W32:X33">
    <cfRule type="containsText" dxfId="1261" priority="38" operator="containsText" text="中止">
      <formula>NOT(ISERROR(SEARCH("中止",W32)))</formula>
    </cfRule>
    <cfRule type="containsText" dxfId="1260" priority="39" operator="containsText" text="休">
      <formula>NOT(ISERROR(SEARCH("休",W32)))</formula>
    </cfRule>
  </conditionalFormatting>
  <conditionalFormatting sqref="AC32:AD32">
    <cfRule type="containsText" dxfId="1259" priority="36" operator="containsText" text="正月">
      <formula>NOT(ISERROR(SEARCH("正月",AC32)))</formula>
    </cfRule>
    <cfRule type="containsText" dxfId="1258" priority="37" operator="containsText" text="夏休">
      <formula>NOT(ISERROR(SEARCH("夏休",AC32)))</formula>
    </cfRule>
  </conditionalFormatting>
  <conditionalFormatting sqref="AC33:AD33">
    <cfRule type="containsText" dxfId="1257" priority="34" operator="containsText" text="正月">
      <formula>NOT(ISERROR(SEARCH("正月",AC33)))</formula>
    </cfRule>
    <cfRule type="containsText" dxfId="1256" priority="35" operator="containsText" text="夏休">
      <formula>NOT(ISERROR(SEARCH("夏休",AC33)))</formula>
    </cfRule>
  </conditionalFormatting>
  <conditionalFormatting sqref="AC32:AD33">
    <cfRule type="containsText" dxfId="1255" priority="32" operator="containsText" text="中止">
      <formula>NOT(ISERROR(SEARCH("中止",AC32)))</formula>
    </cfRule>
    <cfRule type="containsText" dxfId="1254" priority="33" operator="containsText" text="休">
      <formula>NOT(ISERROR(SEARCH("休",AC32)))</formula>
    </cfRule>
  </conditionalFormatting>
  <conditionalFormatting sqref="H38:I38">
    <cfRule type="containsText" dxfId="1253" priority="30" operator="containsText" text="正月">
      <formula>NOT(ISERROR(SEARCH("正月",H38)))</formula>
    </cfRule>
    <cfRule type="containsText" dxfId="1252" priority="31" operator="containsText" text="夏休">
      <formula>NOT(ISERROR(SEARCH("夏休",H38)))</formula>
    </cfRule>
  </conditionalFormatting>
  <conditionalFormatting sqref="H39:I39">
    <cfRule type="containsText" dxfId="1251" priority="28" operator="containsText" text="正月">
      <formula>NOT(ISERROR(SEARCH("正月",H39)))</formula>
    </cfRule>
    <cfRule type="containsText" dxfId="1250" priority="29" operator="containsText" text="夏休">
      <formula>NOT(ISERROR(SEARCH("夏休",H39)))</formula>
    </cfRule>
  </conditionalFormatting>
  <conditionalFormatting sqref="H38:I39">
    <cfRule type="containsText" dxfId="1249" priority="26" operator="containsText" text="中止">
      <formula>NOT(ISERROR(SEARCH("中止",H38)))</formula>
    </cfRule>
    <cfRule type="containsText" dxfId="1248" priority="27" operator="containsText" text="休">
      <formula>NOT(ISERROR(SEARCH("休",H38)))</formula>
    </cfRule>
  </conditionalFormatting>
  <conditionalFormatting sqref="O38:P38">
    <cfRule type="containsText" dxfId="1247" priority="24" operator="containsText" text="正月">
      <formula>NOT(ISERROR(SEARCH("正月",O38)))</formula>
    </cfRule>
    <cfRule type="containsText" dxfId="1246" priority="25" operator="containsText" text="夏休">
      <formula>NOT(ISERROR(SEARCH("夏休",O38)))</formula>
    </cfRule>
  </conditionalFormatting>
  <conditionalFormatting sqref="O39:P39">
    <cfRule type="containsText" dxfId="1245" priority="22" operator="containsText" text="正月">
      <formula>NOT(ISERROR(SEARCH("正月",O39)))</formula>
    </cfRule>
    <cfRule type="containsText" dxfId="1244" priority="23" operator="containsText" text="夏休">
      <formula>NOT(ISERROR(SEARCH("夏休",O39)))</formula>
    </cfRule>
  </conditionalFormatting>
  <conditionalFormatting sqref="O38:P39">
    <cfRule type="containsText" dxfId="1243" priority="20" operator="containsText" text="中止">
      <formula>NOT(ISERROR(SEARCH("中止",O38)))</formula>
    </cfRule>
    <cfRule type="containsText" dxfId="1242" priority="21" operator="containsText" text="休">
      <formula>NOT(ISERROR(SEARCH("休",O38)))</formula>
    </cfRule>
  </conditionalFormatting>
  <conditionalFormatting sqref="C32:G32">
    <cfRule type="containsText" dxfId="1241" priority="18" operator="containsText" text="正月">
      <formula>NOT(ISERROR(SEARCH("正月",C32)))</formula>
    </cfRule>
    <cfRule type="containsText" dxfId="1240" priority="19" operator="containsText" text="夏休">
      <formula>NOT(ISERROR(SEARCH("夏休",C32)))</formula>
    </cfRule>
  </conditionalFormatting>
  <conditionalFormatting sqref="C33:G33">
    <cfRule type="containsText" dxfId="1239" priority="16" operator="containsText" text="正月">
      <formula>NOT(ISERROR(SEARCH("正月",C33)))</formula>
    </cfRule>
    <cfRule type="containsText" dxfId="1238" priority="17" operator="containsText" text="夏休">
      <formula>NOT(ISERROR(SEARCH("夏休",C33)))</formula>
    </cfRule>
  </conditionalFormatting>
  <conditionalFormatting sqref="C32:G33">
    <cfRule type="containsText" dxfId="1237" priority="14" operator="containsText" text="中止">
      <formula>NOT(ISERROR(SEARCH("中止",C32)))</formula>
    </cfRule>
    <cfRule type="containsText" dxfId="1236" priority="15" operator="containsText" text="休日">
      <formula>NOT(ISERROR(SEARCH("休日",C32)))</formula>
    </cfRule>
  </conditionalFormatting>
  <conditionalFormatting sqref="AE9:AG12">
    <cfRule type="expression" dxfId="1235" priority="10">
      <formula>AND($AG$20="対象外",COUNTIF(AG20:AG135,"クリア")&lt;1)</formula>
    </cfRule>
    <cfRule type="expression" dxfId="1234" priority="13">
      <formula>$AE$21=0</formula>
    </cfRule>
  </conditionalFormatting>
  <conditionalFormatting sqref="AH9:AJ12">
    <cfRule type="expression" dxfId="1233" priority="11">
      <formula>AND($AJ$20="対象外",COUNTIF(AJ20:AJ135,"達成")&lt;1)</formula>
    </cfRule>
    <cfRule type="expression" dxfId="1232" priority="12">
      <formula>$AH$21=0</formula>
    </cfRule>
  </conditionalFormatting>
  <conditionalFormatting sqref="AE11:AG12">
    <cfRule type="expression" dxfId="1231" priority="5">
      <formula>AND(COUNTA(C20:AD20)&gt;=7,$AG$20="対象外")</formula>
    </cfRule>
    <cfRule type="expression" dxfId="1230" priority="6">
      <formula>AND(COUNTA(C20:AD20)&gt;=7,$AG$20="休暇不足")</formula>
    </cfRule>
  </conditionalFormatting>
  <conditionalFormatting sqref="AH11:AJ12">
    <cfRule type="expression" dxfId="1229" priority="3">
      <formula>AND(COUNTA(C21:AD21)&gt;=7,$AJ$20="未達成")</formula>
    </cfRule>
    <cfRule type="expression" dxfId="1228" priority="4">
      <formula>AND(COUNTA(C21:AD21)&gt;=7,$AJ$20="対象外")</formula>
    </cfRule>
  </conditionalFormatting>
  <conditionalFormatting sqref="C21:AD21">
    <cfRule type="containsText" dxfId="1227" priority="1" operator="containsText" text="正月">
      <formula>NOT(ISERROR(SEARCH("正月",C21)))</formula>
    </cfRule>
    <cfRule type="containsText" dxfId="1226" priority="2" operator="containsText" text="夏休">
      <formula>NOT(ISERROR(SEARCH("夏休",C21)))</formula>
    </cfRule>
  </conditionalFormatting>
  <dataValidations disablePrompts="1"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1">
      <formula1>$C$145:$C$150</formula1>
    </dataValidation>
    <dataValidation type="list" allowBlank="1" showInputMessage="1" showErrorMessage="1" sqref="D3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BA423"/>
  <sheetViews>
    <sheetView showGridLines="0" showZeros="0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BA7" sqref="BA7"/>
    </sheetView>
  </sheetViews>
  <sheetFormatPr defaultColWidth="9" defaultRowHeight="15" x14ac:dyDescent="0.4"/>
  <cols>
    <col min="1" max="2" width="6.75" style="21" customWidth="1"/>
    <col min="3" max="3" width="7.25" style="31" customWidth="1"/>
    <col min="4" max="4" width="6.625" style="31" customWidth="1"/>
    <col min="5" max="31" width="6.625" style="21" customWidth="1"/>
    <col min="32" max="37" width="6.75" style="21" customWidth="1"/>
    <col min="38" max="38" width="9" style="20"/>
    <col min="39" max="43" width="9" style="20" hidden="1" customWidth="1"/>
    <col min="44" max="50" width="9" style="21" hidden="1" customWidth="1"/>
    <col min="51" max="16384" width="9" style="21"/>
  </cols>
  <sheetData>
    <row r="1" spans="1:43" ht="34.5" customHeight="1" x14ac:dyDescent="0.4">
      <c r="A1" s="359" t="s">
        <v>140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62"/>
      <c r="AH1" s="62"/>
      <c r="AI1" s="356" t="s">
        <v>132</v>
      </c>
      <c r="AJ1" s="357"/>
      <c r="AK1" s="358"/>
    </row>
    <row r="2" spans="1:43" ht="5.2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215"/>
      <c r="AE2" s="215"/>
      <c r="AF2" s="215"/>
      <c r="AG2" s="215"/>
      <c r="AH2" s="215"/>
      <c r="AI2" s="215"/>
      <c r="AJ2" s="215"/>
      <c r="AK2" s="123"/>
    </row>
    <row r="3" spans="1:43" ht="9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00"/>
    </row>
    <row r="4" spans="1:43" ht="16.5" customHeight="1" x14ac:dyDescent="0.4">
      <c r="A4" s="115"/>
      <c r="B4" s="115"/>
      <c r="C4" s="301" t="s">
        <v>135</v>
      </c>
      <c r="D4" s="301"/>
      <c r="E4" s="301"/>
      <c r="F4" s="301"/>
      <c r="G4" s="301"/>
      <c r="H4" s="302">
        <v>45383</v>
      </c>
      <c r="I4" s="302"/>
      <c r="J4" s="302"/>
      <c r="K4" s="302"/>
      <c r="L4" s="298"/>
      <c r="M4" s="301" t="s">
        <v>136</v>
      </c>
      <c r="N4" s="301"/>
      <c r="O4" s="301"/>
      <c r="P4" s="301"/>
      <c r="Q4" s="301"/>
      <c r="R4" s="302">
        <v>45717</v>
      </c>
      <c r="S4" s="302"/>
      <c r="T4" s="302"/>
      <c r="U4" s="302"/>
      <c r="V4" s="302"/>
      <c r="W4" s="156"/>
      <c r="X4" s="62"/>
      <c r="AL4" s="21"/>
      <c r="AM4" s="21"/>
    </row>
    <row r="5" spans="1:43" ht="29.25" customHeight="1" x14ac:dyDescent="0.4">
      <c r="C5" s="301"/>
      <c r="D5" s="301"/>
      <c r="E5" s="301"/>
      <c r="F5" s="301"/>
      <c r="G5" s="301"/>
      <c r="H5" s="302"/>
      <c r="I5" s="302"/>
      <c r="J5" s="302"/>
      <c r="K5" s="302"/>
      <c r="L5" s="298"/>
      <c r="M5" s="301"/>
      <c r="N5" s="301"/>
      <c r="O5" s="301"/>
      <c r="P5" s="301"/>
      <c r="Q5" s="301"/>
      <c r="R5" s="302"/>
      <c r="S5" s="302"/>
      <c r="T5" s="302"/>
      <c r="U5" s="302"/>
      <c r="V5" s="302"/>
      <c r="W5" s="157"/>
      <c r="X5" s="62"/>
      <c r="AA5" s="412" t="s">
        <v>133</v>
      </c>
      <c r="AB5" s="412"/>
      <c r="AC5" s="412"/>
      <c r="AD5" s="412"/>
      <c r="AE5" s="412"/>
      <c r="AL5" s="21"/>
      <c r="AM5" s="21"/>
    </row>
    <row r="6" spans="1:43" ht="3" customHeight="1" thickBot="1" x14ac:dyDescent="0.45">
      <c r="C6" s="156"/>
      <c r="D6" s="156"/>
      <c r="E6" s="156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03"/>
      <c r="AL6" s="21"/>
      <c r="AM6" s="21"/>
      <c r="AQ6" s="21"/>
    </row>
    <row r="7" spans="1:43" ht="15.7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8"/>
      <c r="P7" s="109"/>
      <c r="Q7" s="109"/>
      <c r="R7" s="115"/>
      <c r="S7" s="115"/>
      <c r="T7" s="115"/>
      <c r="U7" s="115"/>
      <c r="V7" s="115"/>
      <c r="W7" s="115"/>
      <c r="X7" s="103"/>
      <c r="AA7" s="406" t="s">
        <v>115</v>
      </c>
      <c r="AB7" s="407"/>
      <c r="AC7" s="407"/>
      <c r="AD7" s="407"/>
      <c r="AE7" s="408"/>
      <c r="AF7" s="382" t="s">
        <v>4</v>
      </c>
      <c r="AG7" s="383"/>
      <c r="AH7" s="384"/>
      <c r="AI7" s="376" t="s">
        <v>5</v>
      </c>
      <c r="AJ7" s="377"/>
      <c r="AK7" s="378"/>
      <c r="AL7" s="21"/>
      <c r="AM7" s="21"/>
      <c r="AQ7" s="21"/>
    </row>
    <row r="8" spans="1:43" ht="15.75" customHeight="1" x14ac:dyDescent="0.4">
      <c r="A8" s="24"/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58"/>
      <c r="P8" s="115"/>
      <c r="Q8" s="115"/>
      <c r="R8" s="115"/>
      <c r="S8" s="115"/>
      <c r="T8" s="115"/>
      <c r="U8" s="115"/>
      <c r="V8" s="115"/>
      <c r="W8" s="115"/>
      <c r="X8" s="99"/>
      <c r="AA8" s="409"/>
      <c r="AB8" s="410"/>
      <c r="AC8" s="410"/>
      <c r="AD8" s="410"/>
      <c r="AE8" s="411"/>
      <c r="AF8" s="385"/>
      <c r="AG8" s="386"/>
      <c r="AH8" s="387"/>
      <c r="AI8" s="379"/>
      <c r="AJ8" s="380"/>
      <c r="AK8" s="381"/>
      <c r="AL8" s="21"/>
      <c r="AM8" s="21"/>
      <c r="AQ8" s="21"/>
    </row>
    <row r="9" spans="1:43" ht="15.75" customHeight="1" x14ac:dyDescent="0.4">
      <c r="A9" s="298"/>
      <c r="B9" s="277" t="s">
        <v>87</v>
      </c>
      <c r="C9" s="284" t="s">
        <v>15</v>
      </c>
      <c r="D9" s="287" t="s">
        <v>61</v>
      </c>
      <c r="E9" s="288"/>
      <c r="F9" s="116" t="s">
        <v>99</v>
      </c>
      <c r="G9" s="116" t="s">
        <v>15</v>
      </c>
      <c r="H9" s="117" t="s">
        <v>93</v>
      </c>
      <c r="I9" s="117"/>
      <c r="J9" s="117"/>
      <c r="K9" s="117"/>
      <c r="L9" s="117"/>
      <c r="M9" s="117"/>
      <c r="N9" s="118"/>
      <c r="W9" s="298"/>
      <c r="X9" s="99"/>
      <c r="AA9" s="400" t="s">
        <v>118</v>
      </c>
      <c r="AB9" s="401"/>
      <c r="AC9" s="401"/>
      <c r="AD9" s="401"/>
      <c r="AE9" s="402"/>
      <c r="AF9" s="388" t="str">
        <f ca="1">IF(AF21+AF23+AF25+AF27+AF29+AF31&gt;=0,IF(COUNTIF(AH20:AH335,"休暇不足")&gt;=1,"休暇不足",IF(COUNTIF(AH20:AH335,"クリア")=0,"","クリア")),0)</f>
        <v/>
      </c>
      <c r="AG9" s="389"/>
      <c r="AH9" s="390"/>
      <c r="AI9" s="391" t="str">
        <f ca="1">IF(AI21+AI23+AI25+AI27+AI29+AI31&gt;=0,IF(COUNTIF(AK20:AK335,"未達成")&gt;=1,"未達成",IF(COUNTIF(AK20:AK335,"達成")=0,"","達成")),0)</f>
        <v/>
      </c>
      <c r="AJ9" s="392"/>
      <c r="AK9" s="393"/>
      <c r="AL9" s="21"/>
      <c r="AM9" s="21"/>
      <c r="AQ9" s="21"/>
    </row>
    <row r="10" spans="1:43" ht="15.75" customHeight="1" x14ac:dyDescent="0.4">
      <c r="A10" s="298"/>
      <c r="B10" s="278"/>
      <c r="C10" s="285"/>
      <c r="D10" s="289"/>
      <c r="E10" s="290"/>
      <c r="F10" s="116" t="s">
        <v>88</v>
      </c>
      <c r="G10" s="116" t="s">
        <v>15</v>
      </c>
      <c r="H10" s="117" t="s">
        <v>94</v>
      </c>
      <c r="I10" s="117"/>
      <c r="J10" s="117"/>
      <c r="K10" s="117"/>
      <c r="L10" s="117"/>
      <c r="M10" s="117"/>
      <c r="N10" s="118"/>
      <c r="W10" s="298"/>
      <c r="X10" s="99"/>
      <c r="Y10" s="99"/>
      <c r="AA10" s="400"/>
      <c r="AB10" s="401"/>
      <c r="AC10" s="401"/>
      <c r="AD10" s="401"/>
      <c r="AE10" s="402"/>
      <c r="AF10" s="388"/>
      <c r="AG10" s="389"/>
      <c r="AH10" s="390"/>
      <c r="AI10" s="391"/>
      <c r="AJ10" s="392"/>
      <c r="AK10" s="393"/>
      <c r="AL10" s="21"/>
      <c r="AM10" s="21"/>
      <c r="AQ10" s="21"/>
    </row>
    <row r="11" spans="1:43" ht="15.75" customHeight="1" x14ac:dyDescent="0.3">
      <c r="A11" s="298"/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17"/>
      <c r="J11" s="117"/>
      <c r="K11" s="117"/>
      <c r="L11" s="117"/>
      <c r="M11" s="117"/>
      <c r="N11" s="118"/>
      <c r="W11" s="298"/>
      <c r="X11" s="99"/>
      <c r="Y11" s="99"/>
      <c r="AA11" s="400" t="s">
        <v>119</v>
      </c>
      <c r="AB11" s="401"/>
      <c r="AC11" s="401"/>
      <c r="AD11" s="401"/>
      <c r="AE11" s="402"/>
      <c r="AF11" s="388">
        <f ca="1">IF(AF21+AF23+AF25+AF27+AF29+AF31&gt;=0,IF((COUNTIF(H343,"休暇不足")+COUNTIF(T343,"休暇不足")+COUNTIF(AF343,"休暇不足")+COUNTIF(H351,"休暇不足")+COUNTIF(T351,"休暇不足")+COUNTIF(AF351,"休暇不足"))&gt;=1,"休暇不足",IF((COUNTIF(H343,"クリア")+COUNTIF(T343,"クリア")+COUNTIF(AF343,"クリア")+COUNTIF(H351,"クリア")+COUNTIF(T351,"クリア")+COUNTIF(AF351,"クリア"))=0,0,"クリア")),0)</f>
        <v>0</v>
      </c>
      <c r="AG11" s="389"/>
      <c r="AH11" s="390"/>
      <c r="AI11" s="391">
        <f ca="1">IF(AI21+AI23+AI25+AI27+AI29+AI31&gt;=0,IF((COUNTIF(K343,"未達成")+COUNTIF(W343,"未達成")+COUNTIF(AI343,"未達成")+COUNTIF(K351,"未達成")+COUNTIF(W351,"未達成")+COUNTIF(AI351,"未達成"))&gt;=1,"未達成",IF((COUNTIF(K343,"達成")+COUNTIF(W343,"達成")+COUNTIF(AI343,"達成")+COUNTIF(K351,"達成")+COUNTIF(W351,"達成")+COUNTIF(AI351,"達成"))=0,0,"達成")),0)</f>
        <v>0</v>
      </c>
      <c r="AJ11" s="392"/>
      <c r="AK11" s="393"/>
      <c r="AL11" s="21"/>
      <c r="AM11" s="21"/>
      <c r="AQ11" s="21"/>
    </row>
    <row r="12" spans="1:43" ht="15.75" customHeight="1" thickBot="1" x14ac:dyDescent="0.45">
      <c r="A12" s="298"/>
      <c r="B12" s="283"/>
      <c r="C12" s="286"/>
      <c r="D12" s="291"/>
      <c r="E12" s="292"/>
      <c r="F12" s="294"/>
      <c r="G12" s="286"/>
      <c r="H12" s="170" t="s">
        <v>96</v>
      </c>
      <c r="I12" s="119"/>
      <c r="J12" s="119"/>
      <c r="K12" s="119"/>
      <c r="L12" s="119"/>
      <c r="M12" s="119"/>
      <c r="N12" s="120"/>
      <c r="W12" s="298"/>
      <c r="X12" s="24"/>
      <c r="Y12" s="24"/>
      <c r="Z12" s="168"/>
      <c r="AA12" s="403"/>
      <c r="AB12" s="404"/>
      <c r="AC12" s="404"/>
      <c r="AD12" s="404"/>
      <c r="AE12" s="405"/>
      <c r="AF12" s="397"/>
      <c r="AG12" s="398"/>
      <c r="AH12" s="399"/>
      <c r="AI12" s="394"/>
      <c r="AJ12" s="395"/>
      <c r="AK12" s="396"/>
      <c r="AM12" s="21"/>
      <c r="AN12" s="83" t="str">
        <f>IFERROR(VLOOKUP(H4,DAY!$A$2:$E$1096,4,0),0)</f>
        <v>月</v>
      </c>
    </row>
    <row r="13" spans="1:43" ht="24.75" customHeight="1" thickBot="1" x14ac:dyDescent="0.45">
      <c r="A13" s="24"/>
      <c r="B13" s="24"/>
      <c r="C13" s="115"/>
      <c r="D13" s="11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3" ht="29.25" customHeight="1" x14ac:dyDescent="0.4">
      <c r="A14" s="218"/>
      <c r="B14" s="420"/>
      <c r="C14" s="219"/>
      <c r="D14" s="216" t="s">
        <v>7</v>
      </c>
      <c r="E14" s="216"/>
      <c r="F14" s="216"/>
      <c r="G14" s="216"/>
      <c r="H14" s="216"/>
      <c r="I14" s="216"/>
      <c r="J14" s="216"/>
      <c r="K14" s="216" t="s">
        <v>8</v>
      </c>
      <c r="L14" s="216"/>
      <c r="M14" s="216"/>
      <c r="N14" s="216"/>
      <c r="O14" s="216"/>
      <c r="P14" s="216"/>
      <c r="Q14" s="216"/>
      <c r="R14" s="216" t="s">
        <v>9</v>
      </c>
      <c r="S14" s="216"/>
      <c r="T14" s="216"/>
      <c r="U14" s="216"/>
      <c r="V14" s="216"/>
      <c r="W14" s="216"/>
      <c r="X14" s="216"/>
      <c r="Y14" s="216" t="s">
        <v>10</v>
      </c>
      <c r="Z14" s="216"/>
      <c r="AA14" s="216"/>
      <c r="AB14" s="216"/>
      <c r="AC14" s="216"/>
      <c r="AD14" s="216"/>
      <c r="AE14" s="217"/>
      <c r="AF14" s="199" t="s">
        <v>4</v>
      </c>
      <c r="AG14" s="200"/>
      <c r="AH14" s="201"/>
      <c r="AI14" s="206" t="s">
        <v>5</v>
      </c>
      <c r="AJ14" s="206"/>
      <c r="AK14" s="207"/>
    </row>
    <row r="15" spans="1:43" ht="29.25" customHeight="1" thickBot="1" x14ac:dyDescent="0.45">
      <c r="A15" s="220"/>
      <c r="B15" s="421"/>
      <c r="C15" s="221"/>
      <c r="D15" s="125">
        <v>1</v>
      </c>
      <c r="E15" s="125">
        <v>2</v>
      </c>
      <c r="F15" s="125">
        <v>3</v>
      </c>
      <c r="G15" s="125">
        <v>4</v>
      </c>
      <c r="H15" s="125">
        <v>5</v>
      </c>
      <c r="I15" s="125">
        <v>6</v>
      </c>
      <c r="J15" s="125">
        <v>7</v>
      </c>
      <c r="K15" s="125">
        <v>8</v>
      </c>
      <c r="L15" s="125">
        <v>9</v>
      </c>
      <c r="M15" s="125">
        <v>10</v>
      </c>
      <c r="N15" s="125">
        <v>11</v>
      </c>
      <c r="O15" s="125">
        <v>12</v>
      </c>
      <c r="P15" s="125">
        <v>13</v>
      </c>
      <c r="Q15" s="125">
        <v>14</v>
      </c>
      <c r="R15" s="125">
        <v>15</v>
      </c>
      <c r="S15" s="125">
        <v>16</v>
      </c>
      <c r="T15" s="125">
        <v>17</v>
      </c>
      <c r="U15" s="125">
        <v>18</v>
      </c>
      <c r="V15" s="125">
        <v>19</v>
      </c>
      <c r="W15" s="125">
        <v>20</v>
      </c>
      <c r="X15" s="125">
        <v>21</v>
      </c>
      <c r="Y15" s="125">
        <v>22</v>
      </c>
      <c r="Z15" s="125">
        <v>23</v>
      </c>
      <c r="AA15" s="125">
        <v>24</v>
      </c>
      <c r="AB15" s="125">
        <v>25</v>
      </c>
      <c r="AC15" s="125">
        <v>26</v>
      </c>
      <c r="AD15" s="125">
        <v>27</v>
      </c>
      <c r="AE15" s="28">
        <v>28</v>
      </c>
      <c r="AF15" s="202"/>
      <c r="AG15" s="203"/>
      <c r="AH15" s="204"/>
      <c r="AI15" s="209"/>
      <c r="AJ15" s="209"/>
      <c r="AK15" s="210"/>
      <c r="AN15" s="187">
        <f>R4+1</f>
        <v>45718</v>
      </c>
      <c r="AO15" s="188"/>
      <c r="AP15" s="25"/>
      <c r="AQ15" s="26"/>
    </row>
    <row r="16" spans="1:43" ht="27.75" customHeight="1" thickBot="1" x14ac:dyDescent="0.45">
      <c r="A16" s="196" t="s">
        <v>62</v>
      </c>
      <c r="B16" s="427" t="s">
        <v>0</v>
      </c>
      <c r="C16" s="428"/>
      <c r="D16" s="130">
        <f>IFERROR(VLOOKUP(D369,DAY!$A$2:$E$3000,2,0),0)</f>
        <v>4</v>
      </c>
      <c r="E16" s="130">
        <f>IFERROR(VLOOKUP(E369,DAY!$A$2:$E$3000,2,0),0)</f>
        <v>4</v>
      </c>
      <c r="F16" s="32">
        <f>IFERROR(VLOOKUP(F369,DAY!$A$2:$E$3000,2,0),0)</f>
        <v>4</v>
      </c>
      <c r="G16" s="32">
        <f>IFERROR(VLOOKUP(G369,DAY!$A$2:$E$3000,2,0),0)</f>
        <v>4</v>
      </c>
      <c r="H16" s="32">
        <f>IFERROR(VLOOKUP(H369,DAY!$A$2:$E$3000,2,0),0)</f>
        <v>4</v>
      </c>
      <c r="I16" s="32">
        <f>IFERROR(VLOOKUP(I369,DAY!$A$2:$E$3000,2,0),0)</f>
        <v>4</v>
      </c>
      <c r="J16" s="32">
        <f>IFERROR(VLOOKUP(J369,DAY!$A$2:$E$3000,2,0),0)</f>
        <v>4</v>
      </c>
      <c r="K16" s="32">
        <f>IFERROR(VLOOKUP(K369,DAY!$A$2:$E$3000,2,0),0)</f>
        <v>4</v>
      </c>
      <c r="L16" s="32">
        <f>IFERROR(VLOOKUP(L369,DAY!$A$2:$E$3000,2,0),0)</f>
        <v>4</v>
      </c>
      <c r="M16" s="32">
        <f>IFERROR(VLOOKUP(M369,DAY!$A$2:$E$3000,2,0),0)</f>
        <v>4</v>
      </c>
      <c r="N16" s="32">
        <f>IFERROR(VLOOKUP(N369,DAY!$A$2:$E$3000,2,0),0)</f>
        <v>4</v>
      </c>
      <c r="O16" s="32">
        <f>IFERROR(VLOOKUP(O369,DAY!$A$2:$E$3000,2,0),0)</f>
        <v>4</v>
      </c>
      <c r="P16" s="32">
        <f>IFERROR(VLOOKUP(P369,DAY!$A$2:$E$3000,2,0),0)</f>
        <v>4</v>
      </c>
      <c r="Q16" s="32">
        <f>IFERROR(VLOOKUP(Q369,DAY!$A$2:$E$3000,2,0),0)</f>
        <v>4</v>
      </c>
      <c r="R16" s="32">
        <f>IFERROR(VLOOKUP(R369,DAY!$A$2:$E$3000,2,0),0)</f>
        <v>4</v>
      </c>
      <c r="S16" s="32">
        <f>IFERROR(VLOOKUP(S369,DAY!$A$2:$E$3000,2,0),0)</f>
        <v>4</v>
      </c>
      <c r="T16" s="32">
        <f>IFERROR(VLOOKUP(T369,DAY!$A$2:$E$3000,2,0),0)</f>
        <v>4</v>
      </c>
      <c r="U16" s="32">
        <f>IFERROR(VLOOKUP(U369,DAY!$A$2:$E$3000,2,0),0)</f>
        <v>4</v>
      </c>
      <c r="V16" s="32">
        <f>IFERROR(VLOOKUP(V369,DAY!$A$2:$E$3000,2,0),0)</f>
        <v>4</v>
      </c>
      <c r="W16" s="32">
        <f>IFERROR(VLOOKUP(W369,DAY!$A$2:$E$3000,2,0),0)</f>
        <v>4</v>
      </c>
      <c r="X16" s="32">
        <f>IFERROR(VLOOKUP(X369,DAY!$A$2:$E$3000,2,0),0)</f>
        <v>4</v>
      </c>
      <c r="Y16" s="32">
        <f>IFERROR(VLOOKUP(Y369,DAY!$A$2:$E$3000,2,0),0)</f>
        <v>4</v>
      </c>
      <c r="Z16" s="32">
        <f>IFERROR(VLOOKUP(Z369,DAY!$A$2:$E$3000,2,0),0)</f>
        <v>4</v>
      </c>
      <c r="AA16" s="32">
        <f>IFERROR(VLOOKUP(AA369,DAY!$A$2:$E$3000,2,0),0)</f>
        <v>4</v>
      </c>
      <c r="AB16" s="32">
        <f>IFERROR(VLOOKUP(AB369,DAY!$A$2:$E$3000,2,0),0)</f>
        <v>4</v>
      </c>
      <c r="AC16" s="32">
        <f>IFERROR(VLOOKUP(AC369,DAY!$A$2:$E$3000,2,0),0)</f>
        <v>4</v>
      </c>
      <c r="AD16" s="32">
        <f>IFERROR(VLOOKUP(AD369,DAY!$A$2:$E$3000,2,0),0)</f>
        <v>4</v>
      </c>
      <c r="AE16" s="32">
        <f>IFERROR(VLOOKUP(AE369,DAY!$A$2:$E$3000,2,0),0)</f>
        <v>4</v>
      </c>
      <c r="AF16" s="341" t="s">
        <v>11</v>
      </c>
      <c r="AG16" s="342" t="s">
        <v>12</v>
      </c>
      <c r="AH16" s="413" t="s">
        <v>84</v>
      </c>
      <c r="AI16" s="416" t="s">
        <v>11</v>
      </c>
      <c r="AJ16" s="342" t="s">
        <v>13</v>
      </c>
      <c r="AK16" s="211" t="s">
        <v>84</v>
      </c>
    </row>
    <row r="17" spans="1:53" ht="27.75" customHeight="1" x14ac:dyDescent="0.4">
      <c r="A17" s="193"/>
      <c r="B17" s="429" t="s">
        <v>1</v>
      </c>
      <c r="C17" s="430"/>
      <c r="D17" s="35">
        <f>IFERROR(VLOOKUP(D369,DAY!$A$2:$E$3000,3,0),0)</f>
        <v>1</v>
      </c>
      <c r="E17" s="35">
        <f>IFERROR(VLOOKUP(E369,DAY!$A$2:$E$3000,3,0),0)</f>
        <v>2</v>
      </c>
      <c r="F17" s="35">
        <f>IFERROR(VLOOKUP(F369,DAY!$A$2:$E$3000,3,0),0)</f>
        <v>3</v>
      </c>
      <c r="G17" s="35">
        <f>IFERROR(VLOOKUP(G369,DAY!$A$2:$E$3000,3,0),0)</f>
        <v>4</v>
      </c>
      <c r="H17" s="35">
        <f>IFERROR(VLOOKUP(H369,DAY!$A$2:$E$3000,3,0),0)</f>
        <v>5</v>
      </c>
      <c r="I17" s="35">
        <f>IFERROR(VLOOKUP(I369,DAY!$A$2:$E$3000,3,0),0)</f>
        <v>6</v>
      </c>
      <c r="J17" s="35">
        <f>IFERROR(VLOOKUP(J369,DAY!$A$2:$E$3000,3,0),0)</f>
        <v>7</v>
      </c>
      <c r="K17" s="35">
        <f>IFERROR(VLOOKUP(K369,DAY!$A$2:$E$3000,3,0),0)</f>
        <v>8</v>
      </c>
      <c r="L17" s="35">
        <f>IFERROR(VLOOKUP(L369,DAY!$A$2:$E$3000,3,0),0)</f>
        <v>9</v>
      </c>
      <c r="M17" s="35">
        <f>IFERROR(VLOOKUP(M369,DAY!$A$2:$E$3000,3,0),0)</f>
        <v>10</v>
      </c>
      <c r="N17" s="35">
        <f>IFERROR(VLOOKUP(N369,DAY!$A$2:$E$3000,3,0),0)</f>
        <v>11</v>
      </c>
      <c r="O17" s="35">
        <f>IFERROR(VLOOKUP(O369,DAY!$A$2:$E$3000,3,0),0)</f>
        <v>12</v>
      </c>
      <c r="P17" s="35">
        <f>IFERROR(VLOOKUP(P369,DAY!$A$2:$E$3000,3,0),0)</f>
        <v>13</v>
      </c>
      <c r="Q17" s="35">
        <f>IFERROR(VLOOKUP(Q369,DAY!$A$2:$E$3000,3,0),0)</f>
        <v>14</v>
      </c>
      <c r="R17" s="35">
        <f>IFERROR(VLOOKUP(R369,DAY!$A$2:$E$3000,3,0),0)</f>
        <v>15</v>
      </c>
      <c r="S17" s="35">
        <f>IFERROR(VLOOKUP(S369,DAY!$A$2:$E$3000,3,0),0)</f>
        <v>16</v>
      </c>
      <c r="T17" s="35">
        <f>IFERROR(VLOOKUP(T369,DAY!$A$2:$E$3000,3,0),0)</f>
        <v>17</v>
      </c>
      <c r="U17" s="35">
        <f>IFERROR(VLOOKUP(U369,DAY!$A$2:$E$3000,3,0),0)</f>
        <v>18</v>
      </c>
      <c r="V17" s="35">
        <f>IFERROR(VLOOKUP(V369,DAY!$A$2:$E$3000,3,0),0)</f>
        <v>19</v>
      </c>
      <c r="W17" s="35">
        <f>IFERROR(VLOOKUP(W369,DAY!$A$2:$E$3000,3,0),0)</f>
        <v>20</v>
      </c>
      <c r="X17" s="35">
        <f>IFERROR(VLOOKUP(X369,DAY!$A$2:$E$3000,3,0),0)</f>
        <v>21</v>
      </c>
      <c r="Y17" s="35">
        <f>IFERROR(VLOOKUP(Y369,DAY!$A$2:$E$3000,3,0),0)</f>
        <v>22</v>
      </c>
      <c r="Z17" s="35">
        <f>IFERROR(VLOOKUP(Z369,DAY!$A$2:$E$3000,3,0),0)</f>
        <v>23</v>
      </c>
      <c r="AA17" s="35">
        <f>IFERROR(VLOOKUP(AA369,DAY!$A$2:$E$3000,3,0),0)</f>
        <v>24</v>
      </c>
      <c r="AB17" s="35">
        <f>IFERROR(VLOOKUP(AB369,DAY!$A$2:$E$3000,3,0),0)</f>
        <v>25</v>
      </c>
      <c r="AC17" s="35">
        <f>IFERROR(VLOOKUP(AC369,DAY!$A$2:$E$3000,3,0),0)</f>
        <v>26</v>
      </c>
      <c r="AD17" s="35">
        <f>IFERROR(VLOOKUP(AD369,DAY!$A$2:$E$3000,3,0),0)</f>
        <v>27</v>
      </c>
      <c r="AE17" s="36">
        <f>IFERROR(VLOOKUP(AE369,DAY!$A$2:$E$3000,3,0),0)</f>
        <v>28</v>
      </c>
      <c r="AF17" s="338"/>
      <c r="AG17" s="340"/>
      <c r="AH17" s="414"/>
      <c r="AI17" s="417"/>
      <c r="AJ17" s="340"/>
      <c r="AK17" s="211"/>
      <c r="AN17" s="33"/>
      <c r="AO17" s="33"/>
      <c r="AR17" s="124">
        <f>IFERROR(VLOOKUP(AR370,DAY!$A$2:$E$744,2,0),0)</f>
        <v>0</v>
      </c>
    </row>
    <row r="18" spans="1:53" s="31" customFormat="1" ht="27.75" customHeight="1" x14ac:dyDescent="0.4">
      <c r="A18" s="193"/>
      <c r="B18" s="431" t="s">
        <v>2</v>
      </c>
      <c r="C18" s="432"/>
      <c r="D18" s="129" t="str">
        <f>IFERROR(VLOOKUP(D369,DAY!$A$2:$E$3000,4,0),0)</f>
        <v>月</v>
      </c>
      <c r="E18" s="129" t="str">
        <f>IFERROR(VLOOKUP(E369,DAY!$A$2:$E$3000,4,0),0)</f>
        <v>火</v>
      </c>
      <c r="F18" s="38" t="str">
        <f>IFERROR(VLOOKUP(F369,DAY!$A$2:$E$3000,4,0),0)</f>
        <v>水</v>
      </c>
      <c r="G18" s="38" t="str">
        <f>IFERROR(VLOOKUP(G369,DAY!$A$2:$E$3000,4,0),0)</f>
        <v>木</v>
      </c>
      <c r="H18" s="38" t="str">
        <f>IFERROR(VLOOKUP(H369,DAY!$A$2:$E$3000,4,0),0)</f>
        <v>金</v>
      </c>
      <c r="I18" s="38" t="str">
        <f>IFERROR(VLOOKUP(I369,DAY!$A$2:$E$3000,4,0),0)</f>
        <v>土</v>
      </c>
      <c r="J18" s="38" t="str">
        <f>IFERROR(VLOOKUP(J369,DAY!$A$2:$E$3000,4,0),0)</f>
        <v>日</v>
      </c>
      <c r="K18" s="38" t="str">
        <f>IFERROR(VLOOKUP(K369,DAY!$A$2:$E$3000,4,0),0)</f>
        <v>月</v>
      </c>
      <c r="L18" s="38" t="str">
        <f>IFERROR(VLOOKUP(L369,DAY!$A$2:$E$3000,4,0),0)</f>
        <v>火</v>
      </c>
      <c r="M18" s="38" t="str">
        <f>IFERROR(VLOOKUP(M369,DAY!$A$2:$E$3000,4,0),0)</f>
        <v>水</v>
      </c>
      <c r="N18" s="38" t="str">
        <f>IFERROR(VLOOKUP(N369,DAY!$A$2:$E$3000,4,0),0)</f>
        <v>木</v>
      </c>
      <c r="O18" s="38" t="str">
        <f>IFERROR(VLOOKUP(O369,DAY!$A$2:$E$3000,4,0),0)</f>
        <v>金</v>
      </c>
      <c r="P18" s="38" t="str">
        <f>IFERROR(VLOOKUP(P369,DAY!$A$2:$E$3000,4,0),0)</f>
        <v>土</v>
      </c>
      <c r="Q18" s="38" t="str">
        <f>IFERROR(VLOOKUP(Q369,DAY!$A$2:$E$3000,4,0),0)</f>
        <v>日</v>
      </c>
      <c r="R18" s="38" t="str">
        <f>IFERROR(VLOOKUP(R369,DAY!$A$2:$E$3000,4,0),0)</f>
        <v>月</v>
      </c>
      <c r="S18" s="38" t="str">
        <f>IFERROR(VLOOKUP(S369,DAY!$A$2:$E$3000,4,0),0)</f>
        <v>火</v>
      </c>
      <c r="T18" s="38" t="str">
        <f>IFERROR(VLOOKUP(T369,DAY!$A$2:$E$3000,4,0),0)</f>
        <v>水</v>
      </c>
      <c r="U18" s="38" t="str">
        <f>IFERROR(VLOOKUP(U369,DAY!$A$2:$E$3000,4,0),0)</f>
        <v>木</v>
      </c>
      <c r="V18" s="38" t="str">
        <f>IFERROR(VLOOKUP(V369,DAY!$A$2:$E$3000,4,0),0)</f>
        <v>金</v>
      </c>
      <c r="W18" s="38" t="str">
        <f>IFERROR(VLOOKUP(W369,DAY!$A$2:$E$3000,4,0),0)</f>
        <v>土</v>
      </c>
      <c r="X18" s="38" t="str">
        <f>IFERROR(VLOOKUP(X369,DAY!$A$2:$E$3000,4,0),0)</f>
        <v>日</v>
      </c>
      <c r="Y18" s="38" t="str">
        <f>IFERROR(VLOOKUP(Y369,DAY!$A$2:$E$3000,4,0),0)</f>
        <v>月</v>
      </c>
      <c r="Z18" s="38" t="str">
        <f>IFERROR(VLOOKUP(Z369,DAY!$A$2:$E$3000,4,0),0)</f>
        <v>火</v>
      </c>
      <c r="AA18" s="38" t="str">
        <f>IFERROR(VLOOKUP(AA369,DAY!$A$2:$E$3000,4,0),0)</f>
        <v>水</v>
      </c>
      <c r="AB18" s="38" t="str">
        <f>IFERROR(VLOOKUP(AB369,DAY!$A$2:$E$3000,4,0),0)</f>
        <v>木</v>
      </c>
      <c r="AC18" s="38" t="str">
        <f>IFERROR(VLOOKUP(AC369,DAY!$A$2:$E$3000,4,0),0)</f>
        <v>金</v>
      </c>
      <c r="AD18" s="38" t="str">
        <f>IFERROR(VLOOKUP(AD369,DAY!$A$2:$E$3000,4,0),0)</f>
        <v>土</v>
      </c>
      <c r="AE18" s="38" t="str">
        <f>IFERROR(VLOOKUP(AE369,DAY!$A$2:$E$3000,4,0),0)</f>
        <v>日</v>
      </c>
      <c r="AF18" s="338"/>
      <c r="AG18" s="340"/>
      <c r="AH18" s="414"/>
      <c r="AI18" s="417"/>
      <c r="AJ18" s="340"/>
      <c r="AK18" s="211"/>
      <c r="AL18" s="29"/>
      <c r="AM18" s="20"/>
      <c r="AN18" s="33"/>
      <c r="AO18" s="33"/>
      <c r="AP18" s="20"/>
      <c r="AQ18" s="20"/>
      <c r="AR18" s="37">
        <f>IFERROR(VLOOKUP(AR370,DAY!$A$2:$E$744,3,0),0)</f>
        <v>0</v>
      </c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ht="88.5" customHeight="1" x14ac:dyDescent="0.4">
      <c r="A19" s="193"/>
      <c r="B19" s="438" t="s">
        <v>3</v>
      </c>
      <c r="C19" s="439"/>
      <c r="D19" s="39" t="str">
        <f>IFERROR(VLOOKUP(D369,DAY!$A$2:$E$3000,5,0),0)</f>
        <v/>
      </c>
      <c r="E19" s="39" t="str">
        <f>IFERROR(VLOOKUP(E369,DAY!$A$2:$E$3000,5,0),0)</f>
        <v/>
      </c>
      <c r="F19" s="39" t="str">
        <f>IFERROR(VLOOKUP(F369,DAY!$A$2:$E$3000,5,0),0)</f>
        <v/>
      </c>
      <c r="G19" s="39" t="str">
        <f>IFERROR(VLOOKUP(G369,DAY!$A$2:$E$3000,5,0),0)</f>
        <v/>
      </c>
      <c r="H19" s="39" t="str">
        <f>IFERROR(VLOOKUP(H369,DAY!$A$2:$E$3000,5,0),0)</f>
        <v/>
      </c>
      <c r="I19" s="39" t="str">
        <f>IFERROR(VLOOKUP(I369,DAY!$A$2:$E$3000,5,0),0)</f>
        <v/>
      </c>
      <c r="J19" s="39" t="str">
        <f>IFERROR(VLOOKUP(J369,DAY!$A$2:$E$3000,5,0),0)</f>
        <v/>
      </c>
      <c r="K19" s="39" t="str">
        <f>IFERROR(VLOOKUP(K369,DAY!$A$2:$E$3000,5,0),0)</f>
        <v/>
      </c>
      <c r="L19" s="39" t="str">
        <f>IFERROR(VLOOKUP(L369,DAY!$A$2:$E$3000,5,0),0)</f>
        <v/>
      </c>
      <c r="M19" s="39" t="str">
        <f>IFERROR(VLOOKUP(M369,DAY!$A$2:$E$3000,5,0),0)</f>
        <v/>
      </c>
      <c r="N19" s="39" t="str">
        <f>IFERROR(VLOOKUP(N369,DAY!$A$2:$E$3000,5,0),0)</f>
        <v/>
      </c>
      <c r="O19" s="39" t="str">
        <f>IFERROR(VLOOKUP(O369,DAY!$A$2:$E$3000,5,0),0)</f>
        <v/>
      </c>
      <c r="P19" s="39" t="str">
        <f>IFERROR(VLOOKUP(P369,DAY!$A$2:$E$3000,5,0),0)</f>
        <v/>
      </c>
      <c r="Q19" s="39" t="str">
        <f>IFERROR(VLOOKUP(Q369,DAY!$A$2:$E$3000,5,0),0)</f>
        <v/>
      </c>
      <c r="R19" s="39" t="str">
        <f>IFERROR(VLOOKUP(R369,DAY!$A$2:$E$3000,5,0),0)</f>
        <v/>
      </c>
      <c r="S19" s="39" t="str">
        <f>IFERROR(VLOOKUP(S369,DAY!$A$2:$E$3000,5,0),0)</f>
        <v/>
      </c>
      <c r="T19" s="39" t="str">
        <f>IFERROR(VLOOKUP(T369,DAY!$A$2:$E$3000,5,0),0)</f>
        <v/>
      </c>
      <c r="U19" s="39" t="str">
        <f>IFERROR(VLOOKUP(U369,DAY!$A$2:$E$3000,5,0),0)</f>
        <v/>
      </c>
      <c r="V19" s="39" t="str">
        <f>IFERROR(VLOOKUP(V369,DAY!$A$2:$E$3000,5,0),0)</f>
        <v/>
      </c>
      <c r="W19" s="39" t="str">
        <f>IFERROR(VLOOKUP(W369,DAY!$A$2:$E$3000,5,0),0)</f>
        <v/>
      </c>
      <c r="X19" s="39" t="str">
        <f>IFERROR(VLOOKUP(X369,DAY!$A$2:$E$3000,5,0),0)</f>
        <v/>
      </c>
      <c r="Y19" s="39" t="str">
        <f>IFERROR(VLOOKUP(Y369,DAY!$A$2:$E$3000,5,0),0)</f>
        <v/>
      </c>
      <c r="Z19" s="39" t="str">
        <f>IFERROR(VLOOKUP(Z369,DAY!$A$2:$E$3000,5,0),0)</f>
        <v/>
      </c>
      <c r="AA19" s="39" t="str">
        <f>IFERROR(VLOOKUP(AA369,DAY!$A$2:$E$3000,5,0),0)</f>
        <v/>
      </c>
      <c r="AB19" s="39" t="str">
        <f>IFERROR(VLOOKUP(AB369,DAY!$A$2:$E$3000,5,0),0)</f>
        <v/>
      </c>
      <c r="AC19" s="39" t="str">
        <f>IFERROR(VLOOKUP(AC369,DAY!$A$2:$E$3000,5,0),0)</f>
        <v/>
      </c>
      <c r="AD19" s="39" t="str">
        <f>IFERROR(VLOOKUP(AD369,DAY!$A$2:$E$3000,5,0),0)</f>
        <v/>
      </c>
      <c r="AE19" s="39" t="str">
        <f>IFERROR(VLOOKUP(AE369,DAY!$A$2:$E$3000,5,0),0)</f>
        <v/>
      </c>
      <c r="AF19" s="338"/>
      <c r="AG19" s="340"/>
      <c r="AH19" s="415"/>
      <c r="AI19" s="417"/>
      <c r="AJ19" s="340"/>
      <c r="AK19" s="212"/>
      <c r="AN19" s="33"/>
      <c r="AO19" s="33"/>
      <c r="AR19" s="37">
        <f>IFERROR(VLOOKUP(AR370,DAY!$A$2:$E$744,4,0),0)</f>
        <v>0</v>
      </c>
    </row>
    <row r="20" spans="1:53" ht="27.75" customHeight="1" x14ac:dyDescent="0.4">
      <c r="A20" s="193"/>
      <c r="B20" s="436" t="s">
        <v>109</v>
      </c>
      <c r="C20" s="126" t="s">
        <v>4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37">
        <f>IF(COUNT(D20:AE20)=0,+(COUNTIF(D20:AE20,"作業"))+(COUNTIF(D20:AE20,"休日")),"")</f>
        <v>0</v>
      </c>
      <c r="AG20" s="138">
        <f>IF(+COUNT(D20:AE20)=0,(COUNTIF(D20:AE20,"休日")),"")</f>
        <v>0</v>
      </c>
      <c r="AH20" s="424">
        <f>IFERROR(IF(COUNTA(D20:AE20)=0,0,IF(COUNTA(D20:AE20)&lt;28,$G$359,IF(AN21&gt;0.284,$G$357,$G$358))),0)</f>
        <v>0</v>
      </c>
      <c r="AI20" s="141">
        <f>IF(COUNT(D21:AE21)=0,+(COUNTIF(D21:AE21,"作業"))+(COUNTIF(D21:AE21,"休日")),"")</f>
        <v>0</v>
      </c>
      <c r="AJ20" s="138">
        <f>IF(COUNT(D21:AE21)=0,(COUNTIF(D21:AE21,"休日")),"")</f>
        <v>0</v>
      </c>
      <c r="AK20" s="333">
        <f>IFERROR(IF(COUNTA(D21:AE21)=0,0,IF(COUNTA(D21:AE21)&lt;28,$G$359,IF(AO21&gt;0.284,$G$355,$G$356))),0)</f>
        <v>0</v>
      </c>
      <c r="AM20" s="40"/>
      <c r="AN20" s="33"/>
      <c r="AO20" s="33"/>
      <c r="AP20" s="40"/>
      <c r="AQ20" s="40"/>
      <c r="AR20" s="39">
        <f>IFERROR(VLOOKUP(AR368,DAY!$A$2:$E$744,5,0),0)</f>
        <v>0</v>
      </c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ht="27.75" customHeight="1" x14ac:dyDescent="0.4">
      <c r="A21" s="193"/>
      <c r="B21" s="437"/>
      <c r="C21" s="129" t="s">
        <v>5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433">
        <f ca="1">IFERROR(AN21,0)</f>
        <v>0</v>
      </c>
      <c r="AG21" s="434"/>
      <c r="AH21" s="425"/>
      <c r="AI21" s="435">
        <f ca="1">IFERROR(AO21,0)</f>
        <v>0</v>
      </c>
      <c r="AJ21" s="434"/>
      <c r="AK21" s="426"/>
      <c r="AN21" s="46" t="e">
        <f ca="1">ROUNDDOWNDOWN(AG20/AF20,3)</f>
        <v>#NAME?</v>
      </c>
      <c r="AO21" s="47" t="e">
        <f ca="1">ROUNDDOWNDOWN(AJ20/AI20,3)</f>
        <v>#NAME?</v>
      </c>
      <c r="AR21" s="43">
        <f>IFERROR(VLOOKUP(AR368,DAY!$A$2:$E$744,6,0),0)</f>
        <v>0</v>
      </c>
    </row>
    <row r="22" spans="1:53" ht="27.75" customHeight="1" x14ac:dyDescent="0.4">
      <c r="A22" s="193"/>
      <c r="B22" s="436" t="s">
        <v>110</v>
      </c>
      <c r="C22" s="126" t="s">
        <v>4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37">
        <f>IF(COUNT(D22:AE22)=0,+(COUNTIF(D22:AE22,"作業"))+(COUNTIF(D22:AE22,"休日")),"")</f>
        <v>0</v>
      </c>
      <c r="AG22" s="138">
        <f>IF(+COUNT(D22:AE22)=0,(COUNTIF(D22:AE22,"休日")),"")</f>
        <v>0</v>
      </c>
      <c r="AH22" s="424">
        <f>IFERROR(IF(COUNTA(D22:AE22)=0,0,IF(COUNTA(D22:AE22)&lt;28,$G$359,IF(AN23&gt;0.284,$G$357,$G$358))),0)</f>
        <v>0</v>
      </c>
      <c r="AI22" s="141">
        <f>IF(COUNT(D23:AE23)=0,+(COUNTIF(D23:AE23,"作業"))+(COUNTIF(D23:AE23,"休日")),"")</f>
        <v>0</v>
      </c>
      <c r="AJ22" s="138">
        <f>IF(COUNT(D23:AE23)=0,(COUNTIF(D23:AE23,"休日")),"")</f>
        <v>0</v>
      </c>
      <c r="AK22" s="333">
        <f>IFERROR(IF(COUNTA(D23:AE23)=0,0,IF(COUNTA(D23:AE23)&lt;28,$G$359,IF(AO23&gt;0.284,$G$355,$G$356))),0)</f>
        <v>0</v>
      </c>
      <c r="AM22" s="40"/>
      <c r="AN22" s="33"/>
      <c r="AO22" s="33"/>
      <c r="AP22" s="40"/>
      <c r="AQ22" s="40"/>
      <c r="AR22" s="39">
        <f>IFERROR(VLOOKUP(AR364,DAY!$A$2:$E$744,5,0),0)</f>
        <v>0</v>
      </c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ht="27.75" customHeight="1" x14ac:dyDescent="0.4">
      <c r="A23" s="193"/>
      <c r="B23" s="437"/>
      <c r="C23" s="129" t="s">
        <v>5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433">
        <f ca="1">IFERROR(AN23,0)</f>
        <v>0</v>
      </c>
      <c r="AG23" s="434"/>
      <c r="AH23" s="425"/>
      <c r="AI23" s="435">
        <f ca="1">IFERROR(AO23,0)</f>
        <v>0</v>
      </c>
      <c r="AJ23" s="434"/>
      <c r="AK23" s="426"/>
      <c r="AN23" s="46" t="e">
        <f ca="1">ROUNDDOWNDOWN(AG22/AF22,3)</f>
        <v>#NAME?</v>
      </c>
      <c r="AO23" s="47" t="e">
        <f ca="1">ROUNDDOWNDOWN(AJ22/AI22,3)</f>
        <v>#NAME?</v>
      </c>
      <c r="AR23" s="43">
        <f>IFERROR(VLOOKUP(AR364,DAY!$A$2:$E$744,6,0),0)</f>
        <v>0</v>
      </c>
    </row>
    <row r="24" spans="1:53" ht="27.75" customHeight="1" x14ac:dyDescent="0.4">
      <c r="A24" s="193"/>
      <c r="B24" s="436" t="s">
        <v>111</v>
      </c>
      <c r="C24" s="126" t="s">
        <v>4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37">
        <f>IF(COUNT(D24:AE24)=0,+(COUNTIF(D24:AE24,"作業"))+(COUNTIF(D24:AE24,"休日")),"")</f>
        <v>0</v>
      </c>
      <c r="AG24" s="138">
        <f>IF(+COUNT(D24:AE24)=0,(COUNTIF(D24:AE24,"休日")),"")</f>
        <v>0</v>
      </c>
      <c r="AH24" s="424">
        <f>IFERROR(IF(COUNTA(D24:AE24)=0,0,IF(COUNTA(D24:AE24)&lt;28,$G$359,IF(AN25&gt;0.284,$G$357,$G$358))),0)</f>
        <v>0</v>
      </c>
      <c r="AI24" s="141">
        <f>IF(COUNT(D25:AE25)=0,+(COUNTIF(D25:AE25,"作業"))+(COUNTIF(D25:AE25,"休日")),"")</f>
        <v>0</v>
      </c>
      <c r="AJ24" s="138">
        <f>IF(COUNT(D25:AE25)=0,(COUNTIF(D25:AE25,"休日")),"")</f>
        <v>0</v>
      </c>
      <c r="AK24" s="333">
        <f>IFERROR(IF(COUNTA(D25:AE25)=0,0,IF(COUNTA(D25:AE25)&lt;28,$G$359,IF(AO25&gt;0.284,$G$355,$G$356))),0)</f>
        <v>0</v>
      </c>
      <c r="AM24" s="40"/>
      <c r="AN24" s="33"/>
      <c r="AO24" s="33"/>
      <c r="AP24" s="40"/>
      <c r="AQ24" s="40"/>
      <c r="AR24" s="39">
        <f>IFERROR(VLOOKUP(AR366,DAY!$A$2:$E$744,5,0),0)</f>
        <v>0</v>
      </c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27.75" customHeight="1" x14ac:dyDescent="0.4">
      <c r="A25" s="193"/>
      <c r="B25" s="437"/>
      <c r="C25" s="129" t="s">
        <v>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433">
        <f>IFERROR(AN25,0)</f>
        <v>0</v>
      </c>
      <c r="AG25" s="434"/>
      <c r="AH25" s="425"/>
      <c r="AI25" s="435">
        <f>IFERROR(AO25,0)</f>
        <v>0</v>
      </c>
      <c r="AJ25" s="434"/>
      <c r="AK25" s="426"/>
      <c r="AN25" s="46" t="e">
        <f>ROUNDDOWN(AG24/AF24,3)</f>
        <v>#DIV/0!</v>
      </c>
      <c r="AO25" s="47" t="e">
        <f>ROUNDDOWN(AJ24/AI24,3)</f>
        <v>#DIV/0!</v>
      </c>
      <c r="AR25" s="43">
        <f>IFERROR(VLOOKUP(AR366,DAY!$A$2:$E$744,6,0),0)</f>
        <v>0</v>
      </c>
    </row>
    <row r="26" spans="1:53" ht="27.75" customHeight="1" x14ac:dyDescent="0.4">
      <c r="A26" s="193"/>
      <c r="B26" s="436" t="s">
        <v>112</v>
      </c>
      <c r="C26" s="126" t="s">
        <v>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37">
        <f>IF(COUNT(D26:AE26)=0,+(COUNTIF(D26:AE26,"作業"))+(COUNTIF(D26:AE26,"休日")),"")</f>
        <v>0</v>
      </c>
      <c r="AG26" s="138">
        <f>IF(+COUNT(D26:AE26)=0,(COUNTIF(D26:AE26,"休日")),"")</f>
        <v>0</v>
      </c>
      <c r="AH26" s="424">
        <f>IFERROR(IF(COUNTA(D26:AE26)=0,0,IF(COUNTA(D26:AE26)&lt;28,$G$359,IF(AN27&gt;0.284,$G$357,$G$358))),0)</f>
        <v>0</v>
      </c>
      <c r="AI26" s="141">
        <f>IF(COUNT(D27:AE27)=0,+(COUNTIF(D27:AE27,"作業"))+(COUNTIF(D27:AE27,"休日")),"")</f>
        <v>0</v>
      </c>
      <c r="AJ26" s="138">
        <f>IF(COUNT(D27:AE27)=0,(COUNTIF(D27:AE27,"休日")),"")</f>
        <v>0</v>
      </c>
      <c r="AK26" s="333">
        <f>IFERROR(IF(COUNTA(D27:AE27)=0,0,IF(COUNTA(D27:AE27)&lt;28,$G$359,IF(AO27&gt;0.284,$G$355,$G$356))),0)</f>
        <v>0</v>
      </c>
      <c r="AM26" s="40"/>
      <c r="AN26" s="33"/>
      <c r="AO26" s="33"/>
      <c r="AP26" s="40"/>
      <c r="AQ26" s="40"/>
      <c r="AR26" s="39">
        <f>IFERROR(VLOOKUP(AR368,DAY!$A$2:$E$744,5,0),0)</f>
        <v>0</v>
      </c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27.75" customHeight="1" x14ac:dyDescent="0.4">
      <c r="A27" s="193"/>
      <c r="B27" s="437"/>
      <c r="C27" s="129" t="s">
        <v>5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433">
        <f>IFERROR(AN27,0)</f>
        <v>0</v>
      </c>
      <c r="AG27" s="434"/>
      <c r="AH27" s="425"/>
      <c r="AI27" s="435">
        <f>IFERROR(AO27,0)</f>
        <v>0</v>
      </c>
      <c r="AJ27" s="434"/>
      <c r="AK27" s="426"/>
      <c r="AN27" s="46" t="e">
        <f>ROUNDDOWN(AG26/AF26,3)</f>
        <v>#DIV/0!</v>
      </c>
      <c r="AO27" s="47" t="e">
        <f>ROUNDDOWN(AJ26/AI26,3)</f>
        <v>#DIV/0!</v>
      </c>
      <c r="AR27" s="43">
        <f>IFERROR(VLOOKUP(AR368,DAY!$A$2:$E$744,6,0),0)</f>
        <v>0</v>
      </c>
    </row>
    <row r="28" spans="1:53" ht="27.75" customHeight="1" x14ac:dyDescent="0.4">
      <c r="A28" s="193"/>
      <c r="B28" s="436" t="s">
        <v>113</v>
      </c>
      <c r="C28" s="126" t="s">
        <v>4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37">
        <f>IF(COUNT(D28:AE28)=0,+(COUNTIF(D28:AE28,"作業"))+(COUNTIF(D28:AE28,"休日")),"")</f>
        <v>0</v>
      </c>
      <c r="AG28" s="138">
        <f>IF(+COUNT(D28:AE28)=0,(COUNTIF(D28:AE28,"休日")),"")</f>
        <v>0</v>
      </c>
      <c r="AH28" s="463">
        <f>IFERROR(IF(COUNTA(D28:AE28)=0,0,IF(COUNTA(D28:AE28)&lt;28,$G$359,IF(AN29&gt;0.284,$G$357,$G$358))),0)</f>
        <v>0</v>
      </c>
      <c r="AI28" s="141">
        <f>IF(COUNT(D29:AE29)=0,+(COUNTIF(D29:AE29,"作業"))+(COUNTIF(D29:AE29,"休日")),"")</f>
        <v>0</v>
      </c>
      <c r="AJ28" s="138">
        <f>IF(COUNT(D29:AE29)=0,(COUNTIF(D29:AE29,"休日")),"")</f>
        <v>0</v>
      </c>
      <c r="AK28" s="213">
        <f>IFERROR(IF(COUNTA(D29:AE29)=0,0,IF(COUNTA(D29:AE29)&lt;28,$G$359,IF(AO29&gt;0.284,$G$355,$G$356))),0)</f>
        <v>0</v>
      </c>
      <c r="AM28" s="40"/>
      <c r="AN28" s="33"/>
      <c r="AO28" s="33"/>
      <c r="AP28" s="40"/>
      <c r="AQ28" s="40"/>
      <c r="AR28" s="39">
        <f>IFERROR(VLOOKUP(AR370,DAY!$A$2:$E$744,5,0),0)</f>
        <v>0</v>
      </c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27.75" customHeight="1" x14ac:dyDescent="0.4">
      <c r="A29" s="193"/>
      <c r="B29" s="437"/>
      <c r="C29" s="129" t="s">
        <v>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433">
        <f>IFERROR(AN29,0)</f>
        <v>0</v>
      </c>
      <c r="AG29" s="434"/>
      <c r="AH29" s="415"/>
      <c r="AI29" s="435">
        <f>IFERROR(AO29,0)</f>
        <v>0</v>
      </c>
      <c r="AJ29" s="434"/>
      <c r="AK29" s="212"/>
      <c r="AN29" s="46" t="e">
        <f>ROUNDDOWN(AG28/AF28,3)</f>
        <v>#DIV/0!</v>
      </c>
      <c r="AO29" s="47" t="e">
        <f>ROUNDDOWN(AJ28/AI28,3)</f>
        <v>#DIV/0!</v>
      </c>
      <c r="AR29" s="43">
        <f>IFERROR(VLOOKUP(AR370,DAY!$A$2:$E$744,6,0),0)</f>
        <v>0</v>
      </c>
    </row>
    <row r="30" spans="1:53" ht="27.75" customHeight="1" x14ac:dyDescent="0.4">
      <c r="A30" s="193"/>
      <c r="B30" s="464" t="s">
        <v>114</v>
      </c>
      <c r="C30" s="128" t="s">
        <v>4</v>
      </c>
      <c r="D30" s="175"/>
      <c r="E30" s="172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39">
        <f>IF(COUNT(D30:AE30)=0,+(COUNTIF(D30:AE30,"作業"))+(COUNTIF(D30:AE30,"休日")),"")</f>
        <v>0</v>
      </c>
      <c r="AG30" s="140">
        <f>IF(+COUNT(D30:AE30)=0,(COUNTIF(D30:AE30,"休日")),"")</f>
        <v>0</v>
      </c>
      <c r="AH30" s="418">
        <f>IFERROR(IF(COUNTA(D30:AE30)=0,0,IF(COUNTA(D30:AE30)&lt;28,$G$359,IF(AN31&gt;0.284,$G$357,$G$358))),0)</f>
        <v>0</v>
      </c>
      <c r="AI30" s="142">
        <f>IF(COUNT(D31:AE31)=0,+(COUNTIF(D31:AE31,"作業"))+(COUNTIF(D31:AE31,"休日")),"")</f>
        <v>0</v>
      </c>
      <c r="AJ30" s="140">
        <f>IF(COUNT(D31:AE31)=0,(COUNTIF(D31:AE31,"休日")),"")</f>
        <v>0</v>
      </c>
      <c r="AK30" s="422">
        <f>IFERROR(IF(COUNTA(D31:AE31)=0,0,IF(COUNTA(D31:AE31)&lt;28,$G$359,IF(AO31&gt;0.284,$G$355,$G$356))),0)</f>
        <v>0</v>
      </c>
      <c r="AM30" s="40"/>
      <c r="AN30" s="33"/>
      <c r="AO30" s="33"/>
      <c r="AP30" s="40"/>
      <c r="AQ30" s="40"/>
      <c r="AR30" s="39">
        <f>IFERROR(VLOOKUP(AR370,DAY!$A$2:$E$744,5,0),0)</f>
        <v>0</v>
      </c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27.75" customHeight="1" thickBot="1" x14ac:dyDescent="0.45">
      <c r="A31" s="222"/>
      <c r="B31" s="443"/>
      <c r="C31" s="127" t="s">
        <v>5</v>
      </c>
      <c r="D31" s="173"/>
      <c r="E31" s="17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335">
        <f>IFERROR(AN31,0)</f>
        <v>0</v>
      </c>
      <c r="AG31" s="336"/>
      <c r="AH31" s="419"/>
      <c r="AI31" s="423">
        <f>IFERROR(AO31,0)</f>
        <v>0</v>
      </c>
      <c r="AJ31" s="336"/>
      <c r="AK31" s="334"/>
      <c r="AN31" s="46" t="e">
        <f>ROUNDDOWN(AG30/AF30,3)</f>
        <v>#DIV/0!</v>
      </c>
      <c r="AO31" s="47" t="e">
        <f>ROUNDDOWN(AJ30/AI30,3)</f>
        <v>#DIV/0!</v>
      </c>
      <c r="AR31" s="43">
        <f>IFERROR(VLOOKUP(AR370,DAY!$A$2:$E$744,6,0),0)</f>
        <v>0</v>
      </c>
    </row>
    <row r="32" spans="1:53" s="42" customFormat="1" ht="27.75" customHeight="1" thickBot="1" x14ac:dyDescent="0.45">
      <c r="A32" s="196" t="s">
        <v>63</v>
      </c>
      <c r="B32" s="427" t="s">
        <v>0</v>
      </c>
      <c r="C32" s="428"/>
      <c r="D32" s="32">
        <f>IFERROR(VLOOKUP(D370,DAY!$A$2:$E$3000,2,0),0)</f>
        <v>4</v>
      </c>
      <c r="E32" s="32">
        <f>IFERROR(VLOOKUP(E370,DAY!$A$2:$E$3000,2,0),0)</f>
        <v>4</v>
      </c>
      <c r="F32" s="32">
        <f>IFERROR(VLOOKUP(F370,DAY!$A$2:$E$3000,2,0),0)</f>
        <v>5</v>
      </c>
      <c r="G32" s="32">
        <f>IFERROR(VLOOKUP(G370,DAY!$A$2:$E$3000,2,0),0)</f>
        <v>5</v>
      </c>
      <c r="H32" s="32">
        <f>IFERROR(VLOOKUP(H370,DAY!$A$2:$E$3000,2,0),0)</f>
        <v>5</v>
      </c>
      <c r="I32" s="32">
        <f>IFERROR(VLOOKUP(I370,DAY!$A$2:$E$3000,2,0),0)</f>
        <v>5</v>
      </c>
      <c r="J32" s="32">
        <f>IFERROR(VLOOKUP(J370,DAY!$A$2:$E$3000,2,0),0)</f>
        <v>5</v>
      </c>
      <c r="K32" s="32">
        <f>IFERROR(VLOOKUP(K370,DAY!$A$2:$E$3000,2,0),0)</f>
        <v>5</v>
      </c>
      <c r="L32" s="32">
        <f>IFERROR(VLOOKUP(L370,DAY!$A$2:$E$3000,2,0),0)</f>
        <v>5</v>
      </c>
      <c r="M32" s="32">
        <f>IFERROR(VLOOKUP(M370,DAY!$A$2:$E$3000,2,0),0)</f>
        <v>5</v>
      </c>
      <c r="N32" s="32">
        <f>IFERROR(VLOOKUP(N370,DAY!$A$2:$E$3000,2,0),0)</f>
        <v>5</v>
      </c>
      <c r="O32" s="32">
        <f>IFERROR(VLOOKUP(O370,DAY!$A$2:$E$3000,2,0),0)</f>
        <v>5</v>
      </c>
      <c r="P32" s="32">
        <f>IFERROR(VLOOKUP(P370,DAY!$A$2:$E$3000,2,0),0)</f>
        <v>5</v>
      </c>
      <c r="Q32" s="32">
        <f>IFERROR(VLOOKUP(Q370,DAY!$A$2:$E$3000,2,0),0)</f>
        <v>5</v>
      </c>
      <c r="R32" s="32">
        <f>IFERROR(VLOOKUP(R370,DAY!$A$2:$E$3000,2,0),0)</f>
        <v>5</v>
      </c>
      <c r="S32" s="32">
        <f>IFERROR(VLOOKUP(S370,DAY!$A$2:$E$3000,2,0),0)</f>
        <v>5</v>
      </c>
      <c r="T32" s="32">
        <f>IFERROR(VLOOKUP(T370,DAY!$A$2:$E$3000,2,0),0)</f>
        <v>5</v>
      </c>
      <c r="U32" s="32">
        <f>IFERROR(VLOOKUP(U370,DAY!$A$2:$E$3000,2,0),0)</f>
        <v>5</v>
      </c>
      <c r="V32" s="32">
        <f>IFERROR(VLOOKUP(V370,DAY!$A$2:$E$3000,2,0),0)</f>
        <v>5</v>
      </c>
      <c r="W32" s="32">
        <f>IFERROR(VLOOKUP(W370,DAY!$A$2:$E$3000,2,0),0)</f>
        <v>5</v>
      </c>
      <c r="X32" s="32">
        <f>IFERROR(VLOOKUP(X370,DAY!$A$2:$E$3000,2,0),0)</f>
        <v>5</v>
      </c>
      <c r="Y32" s="32">
        <f>IFERROR(VLOOKUP(Y370,DAY!$A$2:$E$3000,2,0),0)</f>
        <v>5</v>
      </c>
      <c r="Z32" s="32">
        <f>IFERROR(VLOOKUP(Z370,DAY!$A$2:$E$3000,2,0),0)</f>
        <v>5</v>
      </c>
      <c r="AA32" s="32">
        <f>IFERROR(VLOOKUP(AA370,DAY!$A$2:$E$3000,2,0),0)</f>
        <v>5</v>
      </c>
      <c r="AB32" s="32">
        <f>IFERROR(VLOOKUP(AB370,DAY!$A$2:$E$3000,2,0),0)</f>
        <v>5</v>
      </c>
      <c r="AC32" s="32">
        <f>IFERROR(VLOOKUP(AC370,DAY!$A$2:$E$3000,2,0),0)</f>
        <v>5</v>
      </c>
      <c r="AD32" s="32">
        <f>IFERROR(VLOOKUP(AD370,DAY!$A$2:$E$3000,2,0),0)</f>
        <v>5</v>
      </c>
      <c r="AE32" s="178">
        <f>IFERROR(VLOOKUP(AE370,DAY!$A$2:$E$3000,2,0),0)</f>
        <v>5</v>
      </c>
      <c r="AF32" s="337" t="s">
        <v>11</v>
      </c>
      <c r="AG32" s="339" t="s">
        <v>12</v>
      </c>
      <c r="AH32" s="414" t="s">
        <v>84</v>
      </c>
      <c r="AI32" s="416" t="s">
        <v>11</v>
      </c>
      <c r="AJ32" s="342" t="s">
        <v>13</v>
      </c>
      <c r="AK32" s="211" t="s">
        <v>84</v>
      </c>
      <c r="AL32" s="40"/>
      <c r="AM32" s="20"/>
      <c r="AN32" s="33"/>
      <c r="AO32" s="33"/>
      <c r="AP32" s="20"/>
      <c r="AQ32" s="20"/>
      <c r="AR32" s="45">
        <f>IFERROR(VLOOKUP(AR370,DAY!$A$2:$E$744,7,0),0)</f>
        <v>0</v>
      </c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ht="27.75" customHeight="1" x14ac:dyDescent="0.4">
      <c r="A33" s="193"/>
      <c r="B33" s="429" t="s">
        <v>1</v>
      </c>
      <c r="C33" s="430"/>
      <c r="D33" s="35">
        <f>IFERROR(VLOOKUP(D370,DAY!$A$2:$E$3000,3,0),0)</f>
        <v>29</v>
      </c>
      <c r="E33" s="35">
        <f>IFERROR(VLOOKUP(E370,DAY!$A$2:$E$3000,3,0),0)</f>
        <v>30</v>
      </c>
      <c r="F33" s="35">
        <f>IFERROR(VLOOKUP(F370,DAY!$A$2:$E$3000,3,0),0)</f>
        <v>1</v>
      </c>
      <c r="G33" s="35">
        <f>IFERROR(VLOOKUP(G370,DAY!$A$2:$E$3000,3,0),0)</f>
        <v>2</v>
      </c>
      <c r="H33" s="35">
        <f>IFERROR(VLOOKUP(H370,DAY!$A$2:$E$3000,3,0),0)</f>
        <v>3</v>
      </c>
      <c r="I33" s="35">
        <f>IFERROR(VLOOKUP(I370,DAY!$A$2:$E$3000,3,0),0)</f>
        <v>4</v>
      </c>
      <c r="J33" s="35">
        <f>IFERROR(VLOOKUP(J370,DAY!$A$2:$E$3000,3,0),0)</f>
        <v>5</v>
      </c>
      <c r="K33" s="35">
        <f>IFERROR(VLOOKUP(K370,DAY!$A$2:$E$3000,3,0),0)</f>
        <v>6</v>
      </c>
      <c r="L33" s="35">
        <f>IFERROR(VLOOKUP(L370,DAY!$A$2:$E$3000,3,0),0)</f>
        <v>7</v>
      </c>
      <c r="M33" s="35">
        <f>IFERROR(VLOOKUP(M370,DAY!$A$2:$E$3000,3,0),0)</f>
        <v>8</v>
      </c>
      <c r="N33" s="35">
        <f>IFERROR(VLOOKUP(N370,DAY!$A$2:$E$3000,3,0),0)</f>
        <v>9</v>
      </c>
      <c r="O33" s="35">
        <f>IFERROR(VLOOKUP(O370,DAY!$A$2:$E$3000,3,0),0)</f>
        <v>10</v>
      </c>
      <c r="P33" s="35">
        <f>IFERROR(VLOOKUP(P370,DAY!$A$2:$E$3000,3,0),0)</f>
        <v>11</v>
      </c>
      <c r="Q33" s="35">
        <f>IFERROR(VLOOKUP(Q370,DAY!$A$2:$E$3000,3,0),0)</f>
        <v>12</v>
      </c>
      <c r="R33" s="35">
        <f>IFERROR(VLOOKUP(R370,DAY!$A$2:$E$3000,3,0),0)</f>
        <v>13</v>
      </c>
      <c r="S33" s="35">
        <f>IFERROR(VLOOKUP(S370,DAY!$A$2:$E$3000,3,0),0)</f>
        <v>14</v>
      </c>
      <c r="T33" s="35">
        <f>IFERROR(VLOOKUP(T370,DAY!$A$2:$E$3000,3,0),0)</f>
        <v>15</v>
      </c>
      <c r="U33" s="35">
        <f>IFERROR(VLOOKUP(U370,DAY!$A$2:$E$3000,3,0),0)</f>
        <v>16</v>
      </c>
      <c r="V33" s="35">
        <f>IFERROR(VLOOKUP(V370,DAY!$A$2:$E$3000,3,0),0)</f>
        <v>17</v>
      </c>
      <c r="W33" s="35">
        <f>IFERROR(VLOOKUP(W370,DAY!$A$2:$E$3000,3,0),0)</f>
        <v>18</v>
      </c>
      <c r="X33" s="35">
        <f>IFERROR(VLOOKUP(X370,DAY!$A$2:$E$3000,3,0),0)</f>
        <v>19</v>
      </c>
      <c r="Y33" s="35">
        <f>IFERROR(VLOOKUP(Y370,DAY!$A$2:$E$3000,3,0),0)</f>
        <v>20</v>
      </c>
      <c r="Z33" s="35">
        <f>IFERROR(VLOOKUP(Z370,DAY!$A$2:$E$3000,3,0),0)</f>
        <v>21</v>
      </c>
      <c r="AA33" s="35">
        <f>IFERROR(VLOOKUP(AA370,DAY!$A$2:$E$3000,3,0),0)</f>
        <v>22</v>
      </c>
      <c r="AB33" s="35">
        <f>IFERROR(VLOOKUP(AB370,DAY!$A$2:$E$3000,3,0),0)</f>
        <v>23</v>
      </c>
      <c r="AC33" s="35">
        <f>IFERROR(VLOOKUP(AC370,DAY!$A$2:$E$3000,3,0),0)</f>
        <v>24</v>
      </c>
      <c r="AD33" s="35">
        <f>IFERROR(VLOOKUP(AD370,DAY!$A$2:$E$3000,3,0),0)</f>
        <v>25</v>
      </c>
      <c r="AE33" s="36">
        <f>IFERROR(VLOOKUP(AE370,DAY!$A$2:$E$3000,3,0),0)</f>
        <v>26</v>
      </c>
      <c r="AF33" s="338"/>
      <c r="AG33" s="340"/>
      <c r="AH33" s="414"/>
      <c r="AI33" s="417"/>
      <c r="AJ33" s="340"/>
      <c r="AK33" s="211"/>
      <c r="AN33" s="33"/>
      <c r="AO33" s="33"/>
      <c r="AR33" s="124">
        <f>IFERROR(VLOOKUP(AR371,DAY!$A$2:$E$744,2,0),0)</f>
        <v>0</v>
      </c>
    </row>
    <row r="34" spans="1:53" ht="27.75" customHeight="1" x14ac:dyDescent="0.4">
      <c r="A34" s="193"/>
      <c r="B34" s="431" t="s">
        <v>2</v>
      </c>
      <c r="C34" s="432"/>
      <c r="D34" s="38" t="str">
        <f>IFERROR(VLOOKUP(D370,DAY!$A$2:$E$3000,4,0),0)</f>
        <v>月</v>
      </c>
      <c r="E34" s="38" t="str">
        <f>IFERROR(VLOOKUP(E370,DAY!$A$2:$E$3000,4,0),0)</f>
        <v>火</v>
      </c>
      <c r="F34" s="38" t="str">
        <f>IFERROR(VLOOKUP(F370,DAY!$A$2:$E$3000,4,0),0)</f>
        <v>水</v>
      </c>
      <c r="G34" s="38" t="str">
        <f>IFERROR(VLOOKUP(G370,DAY!$A$2:$E$3000,4,0),0)</f>
        <v>木</v>
      </c>
      <c r="H34" s="38" t="str">
        <f>IFERROR(VLOOKUP(H370,DAY!$A$2:$E$3000,4,0),0)</f>
        <v>金</v>
      </c>
      <c r="I34" s="38" t="str">
        <f>IFERROR(VLOOKUP(I370,DAY!$A$2:$E$3000,4,0),0)</f>
        <v>土</v>
      </c>
      <c r="J34" s="38" t="str">
        <f>IFERROR(VLOOKUP(J370,DAY!$A$2:$E$3000,4,0),0)</f>
        <v>日</v>
      </c>
      <c r="K34" s="38" t="str">
        <f>IFERROR(VLOOKUP(K370,DAY!$A$2:$E$3000,4,0),0)</f>
        <v>月</v>
      </c>
      <c r="L34" s="38" t="str">
        <f>IFERROR(VLOOKUP(L370,DAY!$A$2:$E$3000,4,0),0)</f>
        <v>火</v>
      </c>
      <c r="M34" s="38" t="str">
        <f>IFERROR(VLOOKUP(M370,DAY!$A$2:$E$3000,4,0),0)</f>
        <v>水</v>
      </c>
      <c r="N34" s="38" t="str">
        <f>IFERROR(VLOOKUP(N370,DAY!$A$2:$E$3000,4,0),0)</f>
        <v>木</v>
      </c>
      <c r="O34" s="38" t="str">
        <f>IFERROR(VLOOKUP(O370,DAY!$A$2:$E$3000,4,0),0)</f>
        <v>金</v>
      </c>
      <c r="P34" s="38" t="str">
        <f>IFERROR(VLOOKUP(P370,DAY!$A$2:$E$3000,4,0),0)</f>
        <v>土</v>
      </c>
      <c r="Q34" s="38" t="str">
        <f>IFERROR(VLOOKUP(Q370,DAY!$A$2:$E$3000,4,0),0)</f>
        <v>日</v>
      </c>
      <c r="R34" s="38" t="str">
        <f>IFERROR(VLOOKUP(R370,DAY!$A$2:$E$3000,4,0),0)</f>
        <v>月</v>
      </c>
      <c r="S34" s="38" t="str">
        <f>IFERROR(VLOOKUP(S370,DAY!$A$2:$E$3000,4,0),0)</f>
        <v>火</v>
      </c>
      <c r="T34" s="38" t="str">
        <f>IFERROR(VLOOKUP(T370,DAY!$A$2:$E$3000,4,0),0)</f>
        <v>水</v>
      </c>
      <c r="U34" s="38" t="str">
        <f>IFERROR(VLOOKUP(U370,DAY!$A$2:$E$3000,4,0),0)</f>
        <v>木</v>
      </c>
      <c r="V34" s="38" t="str">
        <f>IFERROR(VLOOKUP(V370,DAY!$A$2:$E$3000,4,0),0)</f>
        <v>金</v>
      </c>
      <c r="W34" s="38" t="str">
        <f>IFERROR(VLOOKUP(W370,DAY!$A$2:$E$3000,4,0),0)</f>
        <v>土</v>
      </c>
      <c r="X34" s="38" t="str">
        <f>IFERROR(VLOOKUP(X370,DAY!$A$2:$E$3000,4,0),0)</f>
        <v>日</v>
      </c>
      <c r="Y34" s="38" t="str">
        <f>IFERROR(VLOOKUP(Y370,DAY!$A$2:$E$3000,4,0),0)</f>
        <v>月</v>
      </c>
      <c r="Z34" s="38" t="str">
        <f>IFERROR(VLOOKUP(Z370,DAY!$A$2:$E$3000,4,0),0)</f>
        <v>火</v>
      </c>
      <c r="AA34" s="38" t="str">
        <f>IFERROR(VLOOKUP(AA370,DAY!$A$2:$E$3000,4,0),0)</f>
        <v>水</v>
      </c>
      <c r="AB34" s="38" t="str">
        <f>IFERROR(VLOOKUP(AB370,DAY!$A$2:$E$3000,4,0),0)</f>
        <v>木</v>
      </c>
      <c r="AC34" s="38" t="str">
        <f>IFERROR(VLOOKUP(AC370,DAY!$A$2:$E$3000,4,0),0)</f>
        <v>金</v>
      </c>
      <c r="AD34" s="38" t="str">
        <f>IFERROR(VLOOKUP(AD370,DAY!$A$2:$E$3000,4,0),0)</f>
        <v>土</v>
      </c>
      <c r="AE34" s="179" t="str">
        <f>IFERROR(VLOOKUP(AE370,DAY!$A$2:$E$3000,4,0),0)</f>
        <v>日</v>
      </c>
      <c r="AF34" s="338"/>
      <c r="AG34" s="340"/>
      <c r="AH34" s="414"/>
      <c r="AI34" s="417"/>
      <c r="AJ34" s="340"/>
      <c r="AK34" s="211"/>
      <c r="AN34" s="33"/>
      <c r="AO34" s="33"/>
      <c r="AR34" s="37">
        <f>IFERROR(VLOOKUP(AR371,DAY!$A$2:$E$744,3,0),0)</f>
        <v>0</v>
      </c>
    </row>
    <row r="35" spans="1:53" ht="88.5" customHeight="1" x14ac:dyDescent="0.4">
      <c r="A35" s="193"/>
      <c r="B35" s="438" t="s">
        <v>3</v>
      </c>
      <c r="C35" s="439"/>
      <c r="D35" s="39" t="str">
        <f>IFERROR(VLOOKUP(D370,DAY!$A$2:$E$3000,5,0),0)</f>
        <v>昭和の日</v>
      </c>
      <c r="E35" s="39" t="str">
        <f>IFERROR(VLOOKUP(E370,DAY!$A$2:$E$3000,5,0),0)</f>
        <v/>
      </c>
      <c r="F35" s="39" t="str">
        <f>IFERROR(VLOOKUP(F370,DAY!$A$2:$E$3000,5,0),0)</f>
        <v/>
      </c>
      <c r="G35" s="39" t="str">
        <f>IFERROR(VLOOKUP(G370,DAY!$A$2:$E$3000,5,0),0)</f>
        <v/>
      </c>
      <c r="H35" s="39" t="str">
        <f>IFERROR(VLOOKUP(H370,DAY!$A$2:$E$3000,5,0),0)</f>
        <v>憲法記念日</v>
      </c>
      <c r="I35" s="39" t="str">
        <f>IFERROR(VLOOKUP(I370,DAY!$A$2:$E$3000,5,0),0)</f>
        <v>みどりの日</v>
      </c>
      <c r="J35" s="39" t="str">
        <f>IFERROR(VLOOKUP(J370,DAY!$A$2:$E$3000,5,0),0)</f>
        <v>こどもの日</v>
      </c>
      <c r="K35" s="39" t="str">
        <f>IFERROR(VLOOKUP(K370,DAY!$A$2:$E$3000,5,0),0)</f>
        <v>振替休日</v>
      </c>
      <c r="L35" s="39" t="str">
        <f>IFERROR(VLOOKUP(L370,DAY!$A$2:$E$3000,5,0),0)</f>
        <v/>
      </c>
      <c r="M35" s="39" t="str">
        <f>IFERROR(VLOOKUP(M370,DAY!$A$2:$E$3000,5,0),0)</f>
        <v/>
      </c>
      <c r="N35" s="39" t="str">
        <f>IFERROR(VLOOKUP(N370,DAY!$A$2:$E$3000,5,0),0)</f>
        <v/>
      </c>
      <c r="O35" s="39" t="str">
        <f>IFERROR(VLOOKUP(O370,DAY!$A$2:$E$3000,5,0),0)</f>
        <v/>
      </c>
      <c r="P35" s="39" t="str">
        <f>IFERROR(VLOOKUP(P370,DAY!$A$2:$E$3000,5,0),0)</f>
        <v/>
      </c>
      <c r="Q35" s="39" t="str">
        <f>IFERROR(VLOOKUP(Q370,DAY!$A$2:$E$3000,5,0),0)</f>
        <v/>
      </c>
      <c r="R35" s="39" t="str">
        <f>IFERROR(VLOOKUP(R370,DAY!$A$2:$E$3000,5,0),0)</f>
        <v/>
      </c>
      <c r="S35" s="39" t="str">
        <f>IFERROR(VLOOKUP(S370,DAY!$A$2:$E$3000,5,0),0)</f>
        <v/>
      </c>
      <c r="T35" s="39" t="str">
        <f>IFERROR(VLOOKUP(T370,DAY!$A$2:$E$3000,5,0),0)</f>
        <v/>
      </c>
      <c r="U35" s="39" t="str">
        <f>IFERROR(VLOOKUP(U370,DAY!$A$2:$E$3000,5,0),0)</f>
        <v/>
      </c>
      <c r="V35" s="39" t="str">
        <f>IFERROR(VLOOKUP(V370,DAY!$A$2:$E$3000,5,0),0)</f>
        <v/>
      </c>
      <c r="W35" s="39" t="str">
        <f>IFERROR(VLOOKUP(W370,DAY!$A$2:$E$3000,5,0),0)</f>
        <v/>
      </c>
      <c r="X35" s="39" t="str">
        <f>IFERROR(VLOOKUP(X370,DAY!$A$2:$E$3000,5,0),0)</f>
        <v/>
      </c>
      <c r="Y35" s="39" t="str">
        <f>IFERROR(VLOOKUP(Y370,DAY!$A$2:$E$3000,5,0),0)</f>
        <v/>
      </c>
      <c r="Z35" s="39" t="str">
        <f>IFERROR(VLOOKUP(Z370,DAY!$A$2:$E$3000,5,0),0)</f>
        <v/>
      </c>
      <c r="AA35" s="39" t="str">
        <f>IFERROR(VLOOKUP(AA370,DAY!$A$2:$E$3000,5,0),0)</f>
        <v/>
      </c>
      <c r="AB35" s="39" t="str">
        <f>IFERROR(VLOOKUP(AB370,DAY!$A$2:$E$3000,5,0),0)</f>
        <v/>
      </c>
      <c r="AC35" s="39" t="str">
        <f>IFERROR(VLOOKUP(AC370,DAY!$A$2:$E$3000,5,0),0)</f>
        <v/>
      </c>
      <c r="AD35" s="39" t="str">
        <f>IFERROR(VLOOKUP(AD370,DAY!$A$2:$E$3000,5,0),0)</f>
        <v/>
      </c>
      <c r="AE35" s="180" t="str">
        <f>IFERROR(VLOOKUP(AE370,DAY!$A$2:$E$3000,5,0),0)</f>
        <v/>
      </c>
      <c r="AF35" s="338"/>
      <c r="AG35" s="340"/>
      <c r="AH35" s="415"/>
      <c r="AI35" s="417"/>
      <c r="AJ35" s="340"/>
      <c r="AK35" s="212"/>
      <c r="AN35" s="41"/>
      <c r="AO35" s="41"/>
      <c r="AR35" s="37">
        <f>IFERROR(VLOOKUP(AR371,DAY!$A$2:$E$744,4,0),0)</f>
        <v>0</v>
      </c>
    </row>
    <row r="36" spans="1:53" ht="27.75" customHeight="1" x14ac:dyDescent="0.4">
      <c r="A36" s="193"/>
      <c r="B36" s="436" t="str">
        <f>$B$20</f>
        <v>作業員A</v>
      </c>
      <c r="C36" s="126" t="s">
        <v>4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81"/>
      <c r="AF36" s="137">
        <f>IF(COUNT(D36:AE36)=0,+(COUNTIF(D36:AE36,"作業"))+(COUNTIF(D36:AE36,"休日")),"")</f>
        <v>0</v>
      </c>
      <c r="AG36" s="138">
        <f>IF(+COUNT(D36:AE36)=0,(COUNTIF(D36:AE36,"休日")),"")</f>
        <v>0</v>
      </c>
      <c r="AH36" s="424">
        <f>IFERROR(IF(COUNTA(D36:AE36)=0,0,IF(COUNTA(D36:AE36)&lt;28,$G$359,IF(AN37&gt;0.284,$G$357,$G$358))),0)</f>
        <v>0</v>
      </c>
      <c r="AI36" s="141">
        <f>IF(COUNT(D37:AE37)=0,+(COUNTIF(D37:AE37,"作業"))+(COUNTIF(D37:AE37,"休日")),"")</f>
        <v>0</v>
      </c>
      <c r="AJ36" s="138">
        <f>IF(COUNT(D37:AE37)=0,(COUNTIF(D37:AE37,"休日")),"")</f>
        <v>0</v>
      </c>
      <c r="AK36" s="333">
        <f>IFERROR(IF(COUNTA(D37:AE37)=0,0,IF(COUNTA(D37:AE37)&lt;28,$G$359,IF(AO37&gt;0.284,$G$355,$G$356))),0)</f>
        <v>0</v>
      </c>
      <c r="AM36" s="40"/>
      <c r="AN36" s="33"/>
      <c r="AO36" s="33"/>
      <c r="AP36" s="40"/>
      <c r="AQ36" s="40"/>
      <c r="AR36" s="39">
        <f>IFERROR(VLOOKUP(AR384,DAY!$A$2:$E$744,5,0),0)</f>
        <v>0</v>
      </c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27.75" customHeight="1" x14ac:dyDescent="0.4">
      <c r="A37" s="193"/>
      <c r="B37" s="437"/>
      <c r="C37" s="129" t="s">
        <v>5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82"/>
      <c r="AF37" s="433">
        <f>IFERROR(AN37,0)</f>
        <v>0</v>
      </c>
      <c r="AG37" s="434"/>
      <c r="AH37" s="425"/>
      <c r="AI37" s="435">
        <f>IFERROR(AO37,0)</f>
        <v>0</v>
      </c>
      <c r="AJ37" s="434"/>
      <c r="AK37" s="426"/>
      <c r="AN37" s="46" t="e">
        <f>ROUNDDOWN(AG36/AF36,3)</f>
        <v>#DIV/0!</v>
      </c>
      <c r="AO37" s="47" t="e">
        <f>ROUNDDOWN(AJ36/AI36,3)</f>
        <v>#DIV/0!</v>
      </c>
      <c r="AR37" s="43">
        <f>IFERROR(VLOOKUP(AR384,DAY!$A$2:$E$744,6,0),0)</f>
        <v>0</v>
      </c>
    </row>
    <row r="38" spans="1:53" ht="27.75" customHeight="1" x14ac:dyDescent="0.4">
      <c r="A38" s="193"/>
      <c r="B38" s="436" t="str">
        <f>$B$22</f>
        <v>作業員B</v>
      </c>
      <c r="C38" s="126" t="s">
        <v>4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81"/>
      <c r="AF38" s="137">
        <f>IF(COUNT(D38:AE38)=0,+(COUNTIF(D38:AE38,"作業"))+(COUNTIF(D38:AE38,"休日")),"")</f>
        <v>0</v>
      </c>
      <c r="AG38" s="138">
        <f>IF(+COUNT(D38:AE38)=0,(COUNTIF(D38:AE38,"休日")),"")</f>
        <v>0</v>
      </c>
      <c r="AH38" s="424">
        <f>IFERROR(IF(COUNTA(D38:AE38)=0,0,IF(COUNTA(D38:AE38)&lt;28,$G$359,IF(AN39&gt;0.284,$G$357,$G$358))),0)</f>
        <v>0</v>
      </c>
      <c r="AI38" s="141">
        <f>IF(COUNT(D39:AE39)=0,+(COUNTIF(D39:AE39,"作業"))+(COUNTIF(D39:AE39,"休日")),"")</f>
        <v>0</v>
      </c>
      <c r="AJ38" s="138">
        <f>IF(COUNT(D39:AE39)=0,(COUNTIF(D39:AE39,"休日")),"")</f>
        <v>0</v>
      </c>
      <c r="AK38" s="333">
        <f>IFERROR(IF(COUNTA(D39:AE39)=0,0,IF(COUNTA(D39:AE39)&lt;28,$G$359,IF(AO39&gt;0.284,$G$355,$G$356))),0)</f>
        <v>0</v>
      </c>
      <c r="AM38" s="40"/>
      <c r="AN38" s="33"/>
      <c r="AO38" s="33"/>
      <c r="AP38" s="40"/>
      <c r="AQ38" s="40"/>
      <c r="AR38" s="39">
        <f>IFERROR(VLOOKUP(AR380,DAY!$A$2:$E$744,5,0),0)</f>
        <v>0</v>
      </c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27.75" customHeight="1" x14ac:dyDescent="0.4">
      <c r="A39" s="193"/>
      <c r="B39" s="437"/>
      <c r="C39" s="129" t="s">
        <v>5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82"/>
      <c r="AF39" s="433">
        <f>IFERROR(AN39,0)</f>
        <v>0</v>
      </c>
      <c r="AG39" s="434"/>
      <c r="AH39" s="425"/>
      <c r="AI39" s="435">
        <f>IFERROR(AO39,0)</f>
        <v>0</v>
      </c>
      <c r="AJ39" s="434"/>
      <c r="AK39" s="426"/>
      <c r="AN39" s="46" t="e">
        <f>ROUNDDOWN(AG38/AF38,3)</f>
        <v>#DIV/0!</v>
      </c>
      <c r="AO39" s="47" t="e">
        <f>ROUNDDOWN(AJ38/AI38,3)</f>
        <v>#DIV/0!</v>
      </c>
      <c r="AR39" s="43">
        <f>IFERROR(VLOOKUP(AR380,DAY!$A$2:$E$744,6,0),0)</f>
        <v>0</v>
      </c>
    </row>
    <row r="40" spans="1:53" ht="27.75" customHeight="1" x14ac:dyDescent="0.4">
      <c r="A40" s="193"/>
      <c r="B40" s="436" t="str">
        <f>$B$24</f>
        <v>作業員C</v>
      </c>
      <c r="C40" s="126" t="s">
        <v>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81"/>
      <c r="AF40" s="137">
        <f>IF(COUNT(D40:AE40)=0,+(COUNTIF(D40:AE40,"作業"))+(COUNTIF(D40:AE40,"休日")),"")</f>
        <v>0</v>
      </c>
      <c r="AG40" s="138">
        <f>IF(+COUNT(D40:AE40)=0,(COUNTIF(D40:AE40,"休日")),"")</f>
        <v>0</v>
      </c>
      <c r="AH40" s="424">
        <f>IFERROR(IF(COUNTA(D40:AE40)=0,0,IF(COUNTA(D40:AE40)&lt;28,$G$359,IF(AN41&gt;0.284,$G$357,$G$358))),0)</f>
        <v>0</v>
      </c>
      <c r="AI40" s="141">
        <f>IF(COUNT(D41:AE41)=0,+(COUNTIF(D41:AE41,"作業"))+(COUNTIF(D41:AE41,"休日")),"")</f>
        <v>0</v>
      </c>
      <c r="AJ40" s="138">
        <f>IF(COUNT(D41:AE41)=0,(COUNTIF(D41:AE41,"休日")),"")</f>
        <v>0</v>
      </c>
      <c r="AK40" s="333">
        <f>IFERROR(IF(COUNTA(D41:AE41)=0,0,IF(COUNTA(D41:AE41)&lt;28,$G$359,IF(AO41&gt;0.284,$G$355,$G$356))),0)</f>
        <v>0</v>
      </c>
      <c r="AM40" s="40"/>
      <c r="AN40" s="33"/>
      <c r="AO40" s="33"/>
      <c r="AP40" s="40"/>
      <c r="AQ40" s="40"/>
      <c r="AR40" s="39">
        <f>IFERROR(VLOOKUP(AR382,DAY!$A$2:$E$744,5,0),0)</f>
        <v>0</v>
      </c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27.75" customHeight="1" x14ac:dyDescent="0.4">
      <c r="A41" s="193"/>
      <c r="B41" s="437"/>
      <c r="C41" s="129" t="s">
        <v>5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82"/>
      <c r="AF41" s="433">
        <f>IFERROR(AN41,0)</f>
        <v>0</v>
      </c>
      <c r="AG41" s="434"/>
      <c r="AH41" s="425"/>
      <c r="AI41" s="435">
        <f>IFERROR(AO41,0)</f>
        <v>0</v>
      </c>
      <c r="AJ41" s="434"/>
      <c r="AK41" s="426"/>
      <c r="AN41" s="46" t="e">
        <f>ROUNDDOWN(AG40/AF40,3)</f>
        <v>#DIV/0!</v>
      </c>
      <c r="AO41" s="47" t="e">
        <f>ROUNDDOWN(AJ40/AI40,3)</f>
        <v>#DIV/0!</v>
      </c>
      <c r="AR41" s="43">
        <f>IFERROR(VLOOKUP(AR382,DAY!$A$2:$E$744,6,0),0)</f>
        <v>0</v>
      </c>
    </row>
    <row r="42" spans="1:53" ht="27.75" customHeight="1" x14ac:dyDescent="0.4">
      <c r="A42" s="193"/>
      <c r="B42" s="436" t="str">
        <f>$B$26</f>
        <v>作業員D</v>
      </c>
      <c r="C42" s="126" t="s">
        <v>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81"/>
      <c r="AF42" s="137">
        <f>IF(COUNT(D42:AE42)=0,+(COUNTIF(D42:AE42,"作業"))+(COUNTIF(D42:AE42,"休日")),"")</f>
        <v>0</v>
      </c>
      <c r="AG42" s="138">
        <f>IF(+COUNT(D42:AE42)=0,(COUNTIF(D42:AE42,"休日")),"")</f>
        <v>0</v>
      </c>
      <c r="AH42" s="424">
        <f>IFERROR(IF(COUNTA(D42:AE42)=0,0,IF(COUNTA(D42:AE42)&lt;28,$G$359,IF(AN43&gt;0.284,$G$357,$G$358))),0)</f>
        <v>0</v>
      </c>
      <c r="AI42" s="141">
        <f>IF(COUNT(D43:AE43)=0,+(COUNTIF(D43:AE43,"作業"))+(COUNTIF(D43:AE43,"休日")),"")</f>
        <v>0</v>
      </c>
      <c r="AJ42" s="138">
        <f>IF(COUNT(D43:AE43)=0,(COUNTIF(D43:AE43,"休日")),"")</f>
        <v>0</v>
      </c>
      <c r="AK42" s="333">
        <f>IFERROR(IF(COUNTA(D43:AE43)=0,0,IF(COUNTA(D43:AE43)&lt;28,$G$359,IF(AO43&gt;0.284,$G$355,$G$356))),0)</f>
        <v>0</v>
      </c>
      <c r="AM42" s="40"/>
      <c r="AN42" s="33"/>
      <c r="AO42" s="33"/>
      <c r="AP42" s="40"/>
      <c r="AQ42" s="40"/>
      <c r="AR42" s="39">
        <f>IFERROR(VLOOKUP(AR384,DAY!$A$2:$E$744,5,0),0)</f>
        <v>0</v>
      </c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27.75" customHeight="1" x14ac:dyDescent="0.4">
      <c r="A43" s="193"/>
      <c r="B43" s="437"/>
      <c r="C43" s="129" t="s">
        <v>5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82"/>
      <c r="AF43" s="433">
        <f>IFERROR(AN43,0)</f>
        <v>0</v>
      </c>
      <c r="AG43" s="434"/>
      <c r="AH43" s="425"/>
      <c r="AI43" s="435">
        <f>IFERROR(AO43,0)</f>
        <v>0</v>
      </c>
      <c r="AJ43" s="434"/>
      <c r="AK43" s="426"/>
      <c r="AN43" s="46" t="e">
        <f>ROUNDDOWN(AG42/AF42,3)</f>
        <v>#DIV/0!</v>
      </c>
      <c r="AO43" s="47" t="e">
        <f>ROUNDDOWN(AJ42/AI42,3)</f>
        <v>#DIV/0!</v>
      </c>
      <c r="AR43" s="43">
        <f>IFERROR(VLOOKUP(AR384,DAY!$A$2:$E$744,6,0),0)</f>
        <v>0</v>
      </c>
    </row>
    <row r="44" spans="1:53" ht="27.75" customHeight="1" x14ac:dyDescent="0.4">
      <c r="A44" s="193"/>
      <c r="B44" s="436" t="str">
        <f>$B$28</f>
        <v>作業員E</v>
      </c>
      <c r="C44" s="126" t="s">
        <v>4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81"/>
      <c r="AF44" s="137">
        <f>IF(COUNT(D44:AE44)=0,+(COUNTIF(D44:AE44,"作業"))+(COUNTIF(D44:AE44,"休日")),"")</f>
        <v>0</v>
      </c>
      <c r="AG44" s="138">
        <f>IF(+COUNT(D44:AE44)=0,(COUNTIF(D44:AE44,"休日")),"")</f>
        <v>0</v>
      </c>
      <c r="AH44" s="424">
        <f>IFERROR(IF(COUNTA(D44:AE44)=0,0,IF(COUNTA(D44:AE44)&lt;28,$G$359,IF(AN45&gt;0.284,$G$357,$G$358))),0)</f>
        <v>0</v>
      </c>
      <c r="AI44" s="141">
        <f>IF(COUNT(D45:AE45)=0,+(COUNTIF(D45:AE45,"作業"))+(COUNTIF(D45:AE45,"休日")),"")</f>
        <v>0</v>
      </c>
      <c r="AJ44" s="138">
        <f>IF(COUNT(D45:AE45)=0,(COUNTIF(D45:AE45,"休日")),"")</f>
        <v>0</v>
      </c>
      <c r="AK44" s="333">
        <f>IFERROR(IF(COUNTA(D45:AE45)=0,0,IF(COUNTA(D45:AE45)&lt;28,$G$359,IF(AO45&gt;0.284,$G$355,$G$356))),0)</f>
        <v>0</v>
      </c>
      <c r="AM44" s="40"/>
      <c r="AN44" s="33"/>
      <c r="AO44" s="33"/>
      <c r="AP44" s="40"/>
      <c r="AQ44" s="40"/>
      <c r="AR44" s="39">
        <f>IFERROR(VLOOKUP(AR386,DAY!$A$2:$E$744,5,0),0)</f>
        <v>0</v>
      </c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27.75" customHeight="1" x14ac:dyDescent="0.4">
      <c r="A45" s="193"/>
      <c r="B45" s="437"/>
      <c r="C45" s="129" t="s">
        <v>5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82"/>
      <c r="AF45" s="433">
        <f>IFERROR(AN45,0)</f>
        <v>0</v>
      </c>
      <c r="AG45" s="434"/>
      <c r="AH45" s="425"/>
      <c r="AI45" s="435">
        <f>IFERROR(AO45,0)</f>
        <v>0</v>
      </c>
      <c r="AJ45" s="434"/>
      <c r="AK45" s="426"/>
      <c r="AN45" s="46" t="e">
        <f>ROUNDDOWN(AG44/AF44,3)</f>
        <v>#DIV/0!</v>
      </c>
      <c r="AO45" s="47" t="e">
        <f>ROUNDDOWN(AJ44/AI44,3)</f>
        <v>#DIV/0!</v>
      </c>
      <c r="AR45" s="43">
        <f>IFERROR(VLOOKUP(AR386,DAY!$A$2:$E$744,6,0),0)</f>
        <v>0</v>
      </c>
    </row>
    <row r="46" spans="1:53" ht="27.75" customHeight="1" x14ac:dyDescent="0.4">
      <c r="A46" s="193"/>
      <c r="B46" s="436" t="str">
        <f>$B$30</f>
        <v>作業員F</v>
      </c>
      <c r="C46" s="126" t="s">
        <v>4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81"/>
      <c r="AF46" s="137">
        <f>IF(COUNT(D46:AE46)=0,+(COUNTIF(D46:AE46,"作業"))+(COUNTIF(D46:AE46,"休日")),"")</f>
        <v>0</v>
      </c>
      <c r="AG46" s="138">
        <f>IF(+COUNT(D46:AE46)=0,(COUNTIF(D46:AE46,"休日")),"")</f>
        <v>0</v>
      </c>
      <c r="AH46" s="424">
        <f>IFERROR(IF(COUNTA(D46:AE46)=0,0,IF(COUNTA(D46:AE46)&lt;28,$G$359,IF(AN47&gt;0.284,$G$357,$G$358))),0)</f>
        <v>0</v>
      </c>
      <c r="AI46" s="141">
        <f>IF(COUNT(D47:AE47)=0,+(COUNTIF(D47:AE47,"作業"))+(COUNTIF(D47:AE47,"休日")),"")</f>
        <v>0</v>
      </c>
      <c r="AJ46" s="138">
        <f>IF(COUNT(D47:AE47)=0,(COUNTIF(D47:AE47,"休日")),"")</f>
        <v>0</v>
      </c>
      <c r="AK46" s="333">
        <f>IFERROR(IF(COUNTA(D47:AE47)=0,0,IF(COUNTA(D47:AE47)&lt;28,$G$359,IF(AO47&gt;0.284,$G$355,$G$356))),0)</f>
        <v>0</v>
      </c>
      <c r="AM46" s="40"/>
      <c r="AN46" s="33"/>
      <c r="AO46" s="33"/>
      <c r="AP46" s="40"/>
      <c r="AQ46" s="40"/>
      <c r="AR46" s="39">
        <f>IFERROR(VLOOKUP(AR371,DAY!$A$2:$E$744,5,0),0)</f>
        <v>0</v>
      </c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27.75" customHeight="1" thickBot="1" x14ac:dyDescent="0.45">
      <c r="A47" s="222"/>
      <c r="B47" s="443"/>
      <c r="C47" s="127" t="s">
        <v>5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83"/>
      <c r="AF47" s="335">
        <f>IFERROR(AN47,0)</f>
        <v>0</v>
      </c>
      <c r="AG47" s="336"/>
      <c r="AH47" s="419"/>
      <c r="AI47" s="423">
        <f>IFERROR(AO47,0)</f>
        <v>0</v>
      </c>
      <c r="AJ47" s="336"/>
      <c r="AK47" s="334"/>
      <c r="AN47" s="46" t="e">
        <f>ROUNDDOWN(AG46/AF46,3)</f>
        <v>#DIV/0!</v>
      </c>
      <c r="AO47" s="47" t="e">
        <f>ROUNDDOWN(AJ46/AI46,3)</f>
        <v>#DIV/0!</v>
      </c>
      <c r="AR47" s="43">
        <f>IFERROR(VLOOKUP(AR371,DAY!$A$2:$E$744,6,0),0)</f>
        <v>0</v>
      </c>
    </row>
    <row r="48" spans="1:53" s="42" customFormat="1" ht="27.75" customHeight="1" thickBot="1" x14ac:dyDescent="0.45">
      <c r="A48" s="192" t="s">
        <v>64</v>
      </c>
      <c r="B48" s="465" t="s">
        <v>0</v>
      </c>
      <c r="C48" s="466"/>
      <c r="D48" s="48">
        <f>IFERROR(VLOOKUP(D371,DAY!$A$2:$E$3000,2,0),0)</f>
        <v>5</v>
      </c>
      <c r="E48" s="48">
        <f>IFERROR(VLOOKUP(E371,DAY!$A$2:$E$3000,2,0),0)</f>
        <v>5</v>
      </c>
      <c r="F48" s="48">
        <f>IFERROR(VLOOKUP(F371,DAY!$A$2:$E$3000,2,0),0)</f>
        <v>5</v>
      </c>
      <c r="G48" s="48">
        <f>IFERROR(VLOOKUP(G371,DAY!$A$2:$E$3000,2,0),0)</f>
        <v>5</v>
      </c>
      <c r="H48" s="48">
        <f>IFERROR(VLOOKUP(H371,DAY!$A$2:$E$3000,2,0),0)</f>
        <v>5</v>
      </c>
      <c r="I48" s="48">
        <f>IFERROR(VLOOKUP(I371,DAY!$A$2:$E$3000,2,0),0)</f>
        <v>6</v>
      </c>
      <c r="J48" s="48">
        <f>IFERROR(VLOOKUP(J371,DAY!$A$2:$E$3000,2,0),0)</f>
        <v>6</v>
      </c>
      <c r="K48" s="48">
        <f>IFERROR(VLOOKUP(K371,DAY!$A$2:$E$3000,2,0),0)</f>
        <v>6</v>
      </c>
      <c r="L48" s="48">
        <f>IFERROR(VLOOKUP(L371,DAY!$A$2:$E$3000,2,0),0)</f>
        <v>6</v>
      </c>
      <c r="M48" s="48">
        <f>IFERROR(VLOOKUP(M371,DAY!$A$2:$E$3000,2,0),0)</f>
        <v>6</v>
      </c>
      <c r="N48" s="48">
        <f>IFERROR(VLOOKUP(N371,DAY!$A$2:$E$3000,2,0),0)</f>
        <v>6</v>
      </c>
      <c r="O48" s="48">
        <f>IFERROR(VLOOKUP(O371,DAY!$A$2:$E$3000,2,0),0)</f>
        <v>6</v>
      </c>
      <c r="P48" s="48">
        <f>IFERROR(VLOOKUP(P371,DAY!$A$2:$E$3000,2,0),0)</f>
        <v>6</v>
      </c>
      <c r="Q48" s="48">
        <f>IFERROR(VLOOKUP(Q371,DAY!$A$2:$E$3000,2,0),0)</f>
        <v>6</v>
      </c>
      <c r="R48" s="48">
        <f>IFERROR(VLOOKUP(R371,DAY!$A$2:$E$3000,2,0),0)</f>
        <v>6</v>
      </c>
      <c r="S48" s="48">
        <f>IFERROR(VLOOKUP(S371,DAY!$A$2:$E$3000,2,0),0)</f>
        <v>6</v>
      </c>
      <c r="T48" s="48">
        <f>IFERROR(VLOOKUP(T371,DAY!$A$2:$E$3000,2,0),0)</f>
        <v>6</v>
      </c>
      <c r="U48" s="48">
        <f>IFERROR(VLOOKUP(U371,DAY!$A$2:$E$3000,2,0),0)</f>
        <v>6</v>
      </c>
      <c r="V48" s="48">
        <f>IFERROR(VLOOKUP(V371,DAY!$A$2:$E$3000,2,0),0)</f>
        <v>6</v>
      </c>
      <c r="W48" s="48">
        <f>IFERROR(VLOOKUP(W371,DAY!$A$2:$E$3000,2,0),0)</f>
        <v>6</v>
      </c>
      <c r="X48" s="48">
        <f>IFERROR(VLOOKUP(X371,DAY!$A$2:$E$3000,2,0),0)</f>
        <v>6</v>
      </c>
      <c r="Y48" s="48">
        <f>IFERROR(VLOOKUP(Y371,DAY!$A$2:$E$3000,2,0),0)</f>
        <v>6</v>
      </c>
      <c r="Z48" s="48">
        <f>IFERROR(VLOOKUP(Z371,DAY!$A$2:$E$3000,2,0),0)</f>
        <v>6</v>
      </c>
      <c r="AA48" s="48">
        <f>IFERROR(VLOOKUP(AA371,DAY!$A$2:$E$3000,2,0),0)</f>
        <v>6</v>
      </c>
      <c r="AB48" s="48">
        <f>IFERROR(VLOOKUP(AB371,DAY!$A$2:$E$3000,2,0),0)</f>
        <v>6</v>
      </c>
      <c r="AC48" s="48">
        <f>IFERROR(VLOOKUP(AC371,DAY!$A$2:$E$3000,2,0),0)</f>
        <v>6</v>
      </c>
      <c r="AD48" s="48">
        <f>IFERROR(VLOOKUP(AD371,DAY!$A$2:$E$3000,2,0),0)</f>
        <v>6</v>
      </c>
      <c r="AE48" s="48">
        <f>IFERROR(VLOOKUP(AE371,DAY!$A$2:$E$3000,2,0),0)</f>
        <v>6</v>
      </c>
      <c r="AF48" s="337" t="s">
        <v>11</v>
      </c>
      <c r="AG48" s="339" t="s">
        <v>12</v>
      </c>
      <c r="AH48" s="414" t="s">
        <v>84</v>
      </c>
      <c r="AI48" s="416" t="s">
        <v>11</v>
      </c>
      <c r="AJ48" s="342" t="s">
        <v>13</v>
      </c>
      <c r="AK48" s="211" t="s">
        <v>84</v>
      </c>
      <c r="AL48" s="40"/>
      <c r="AM48" s="20"/>
      <c r="AN48" s="33"/>
      <c r="AO48" s="33"/>
      <c r="AP48" s="20"/>
      <c r="AQ48" s="20"/>
      <c r="AR48" s="45">
        <f>IFERROR(VLOOKUP(AR371,DAY!$A$2:$E$744,6,0),0)</f>
        <v>0</v>
      </c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 ht="27.75" customHeight="1" x14ac:dyDescent="0.4">
      <c r="A49" s="193"/>
      <c r="B49" s="429" t="s">
        <v>1</v>
      </c>
      <c r="C49" s="430"/>
      <c r="D49" s="35">
        <f>IFERROR(VLOOKUP(D371,DAY!$A$2:$E$3000,3,0),0)</f>
        <v>27</v>
      </c>
      <c r="E49" s="35">
        <f>IFERROR(VLOOKUP(E371,DAY!$A$2:$E$3000,3,0),0)</f>
        <v>28</v>
      </c>
      <c r="F49" s="35">
        <f>IFERROR(VLOOKUP(F371,DAY!$A$2:$E$3000,3,0),0)</f>
        <v>29</v>
      </c>
      <c r="G49" s="35">
        <f>IFERROR(VLOOKUP(G371,DAY!$A$2:$E$3000,3,0),0)</f>
        <v>30</v>
      </c>
      <c r="H49" s="35">
        <f>IFERROR(VLOOKUP(H371,DAY!$A$2:$E$3000,3,0),0)</f>
        <v>31</v>
      </c>
      <c r="I49" s="35">
        <f>IFERROR(VLOOKUP(I371,DAY!$A$2:$E$3000,3,0),0)</f>
        <v>1</v>
      </c>
      <c r="J49" s="35">
        <f>IFERROR(VLOOKUP(J371,DAY!$A$2:$E$3000,3,0),0)</f>
        <v>2</v>
      </c>
      <c r="K49" s="35">
        <f>IFERROR(VLOOKUP(K371,DAY!$A$2:$E$3000,3,0),0)</f>
        <v>3</v>
      </c>
      <c r="L49" s="35">
        <f>IFERROR(VLOOKUP(L371,DAY!$A$2:$E$3000,3,0),0)</f>
        <v>4</v>
      </c>
      <c r="M49" s="35">
        <f>IFERROR(VLOOKUP(M371,DAY!$A$2:$E$3000,3,0),0)</f>
        <v>5</v>
      </c>
      <c r="N49" s="35">
        <f>IFERROR(VLOOKUP(N371,DAY!$A$2:$E$3000,3,0),0)</f>
        <v>6</v>
      </c>
      <c r="O49" s="35">
        <f>IFERROR(VLOOKUP(O371,DAY!$A$2:$E$3000,3,0),0)</f>
        <v>7</v>
      </c>
      <c r="P49" s="35">
        <f>IFERROR(VLOOKUP(P371,DAY!$A$2:$E$3000,3,0),0)</f>
        <v>8</v>
      </c>
      <c r="Q49" s="35">
        <f>IFERROR(VLOOKUP(Q371,DAY!$A$2:$E$3000,3,0),0)</f>
        <v>9</v>
      </c>
      <c r="R49" s="35">
        <f>IFERROR(VLOOKUP(R371,DAY!$A$2:$E$3000,3,0),0)</f>
        <v>10</v>
      </c>
      <c r="S49" s="35">
        <f>IFERROR(VLOOKUP(S371,DAY!$A$2:$E$3000,3,0),0)</f>
        <v>11</v>
      </c>
      <c r="T49" s="35">
        <f>IFERROR(VLOOKUP(T371,DAY!$A$2:$E$3000,3,0),0)</f>
        <v>12</v>
      </c>
      <c r="U49" s="35">
        <f>IFERROR(VLOOKUP(U371,DAY!$A$2:$E$3000,3,0),0)</f>
        <v>13</v>
      </c>
      <c r="V49" s="35">
        <f>IFERROR(VLOOKUP(V371,DAY!$A$2:$E$3000,3,0),0)</f>
        <v>14</v>
      </c>
      <c r="W49" s="35">
        <f>IFERROR(VLOOKUP(W371,DAY!$A$2:$E$3000,3,0),0)</f>
        <v>15</v>
      </c>
      <c r="X49" s="35">
        <f>IFERROR(VLOOKUP(X371,DAY!$A$2:$E$3000,3,0),0)</f>
        <v>16</v>
      </c>
      <c r="Y49" s="35">
        <f>IFERROR(VLOOKUP(Y371,DAY!$A$2:$E$3000,3,0),0)</f>
        <v>17</v>
      </c>
      <c r="Z49" s="35">
        <f>IFERROR(VLOOKUP(Z371,DAY!$A$2:$E$3000,3,0),0)</f>
        <v>18</v>
      </c>
      <c r="AA49" s="35">
        <f>IFERROR(VLOOKUP(AA371,DAY!$A$2:$E$3000,3,0),0)</f>
        <v>19</v>
      </c>
      <c r="AB49" s="35">
        <f>IFERROR(VLOOKUP(AB371,DAY!$A$2:$E$3000,3,0),0)</f>
        <v>20</v>
      </c>
      <c r="AC49" s="35">
        <f>IFERROR(VLOOKUP(AC371,DAY!$A$2:$E$3000,3,0),0)</f>
        <v>21</v>
      </c>
      <c r="AD49" s="35">
        <f>IFERROR(VLOOKUP(AD371,DAY!$A$2:$E$3000,3,0),0)</f>
        <v>22</v>
      </c>
      <c r="AE49" s="36">
        <f>IFERROR(VLOOKUP(AE371,DAY!$A$2:$E$3000,3,0),0)</f>
        <v>23</v>
      </c>
      <c r="AF49" s="338"/>
      <c r="AG49" s="340"/>
      <c r="AH49" s="414"/>
      <c r="AI49" s="417"/>
      <c r="AJ49" s="340"/>
      <c r="AK49" s="211"/>
      <c r="AN49" s="33"/>
      <c r="AO49" s="33"/>
      <c r="AR49" s="38">
        <f>IFERROR(VLOOKUP(AR372,DAY!$A$2:$E$744,2,0),0)</f>
        <v>0</v>
      </c>
    </row>
    <row r="50" spans="1:53" ht="27.75" customHeight="1" x14ac:dyDescent="0.4">
      <c r="A50" s="193"/>
      <c r="B50" s="431" t="s">
        <v>2</v>
      </c>
      <c r="C50" s="432"/>
      <c r="D50" s="38" t="str">
        <f>IFERROR(VLOOKUP(D371,DAY!$A$2:$E$3000,4,0),0)</f>
        <v>月</v>
      </c>
      <c r="E50" s="38" t="str">
        <f>IFERROR(VLOOKUP(E371,DAY!$A$2:$E$3000,4,0),0)</f>
        <v>火</v>
      </c>
      <c r="F50" s="38" t="str">
        <f>IFERROR(VLOOKUP(F371,DAY!$A$2:$E$3000,4,0),0)</f>
        <v>水</v>
      </c>
      <c r="G50" s="38" t="str">
        <f>IFERROR(VLOOKUP(G371,DAY!$A$2:$E$3000,4,0),0)</f>
        <v>木</v>
      </c>
      <c r="H50" s="38" t="str">
        <f>IFERROR(VLOOKUP(H371,DAY!$A$2:$E$3000,4,0),0)</f>
        <v>金</v>
      </c>
      <c r="I50" s="38" t="str">
        <f>IFERROR(VLOOKUP(I371,DAY!$A$2:$E$3000,4,0),0)</f>
        <v>土</v>
      </c>
      <c r="J50" s="38" t="str">
        <f>IFERROR(VLOOKUP(J371,DAY!$A$2:$E$3000,4,0),0)</f>
        <v>日</v>
      </c>
      <c r="K50" s="38" t="str">
        <f>IFERROR(VLOOKUP(K371,DAY!$A$2:$E$3000,4,0),0)</f>
        <v>月</v>
      </c>
      <c r="L50" s="38" t="str">
        <f>IFERROR(VLOOKUP(L371,DAY!$A$2:$E$3000,4,0),0)</f>
        <v>火</v>
      </c>
      <c r="M50" s="38" t="str">
        <f>IFERROR(VLOOKUP(M371,DAY!$A$2:$E$3000,4,0),0)</f>
        <v>水</v>
      </c>
      <c r="N50" s="38" t="str">
        <f>IFERROR(VLOOKUP(N371,DAY!$A$2:$E$3000,4,0),0)</f>
        <v>木</v>
      </c>
      <c r="O50" s="38" t="str">
        <f>IFERROR(VLOOKUP(O371,DAY!$A$2:$E$3000,4,0),0)</f>
        <v>金</v>
      </c>
      <c r="P50" s="38" t="str">
        <f>IFERROR(VLOOKUP(P371,DAY!$A$2:$E$3000,4,0),0)</f>
        <v>土</v>
      </c>
      <c r="Q50" s="38" t="str">
        <f>IFERROR(VLOOKUP(Q371,DAY!$A$2:$E$3000,4,0),0)</f>
        <v>日</v>
      </c>
      <c r="R50" s="38" t="str">
        <f>IFERROR(VLOOKUP(R371,DAY!$A$2:$E$3000,4,0),0)</f>
        <v>月</v>
      </c>
      <c r="S50" s="38" t="str">
        <f>IFERROR(VLOOKUP(S371,DAY!$A$2:$E$3000,4,0),0)</f>
        <v>火</v>
      </c>
      <c r="T50" s="38" t="str">
        <f>IFERROR(VLOOKUP(T371,DAY!$A$2:$E$3000,4,0),0)</f>
        <v>水</v>
      </c>
      <c r="U50" s="38" t="str">
        <f>IFERROR(VLOOKUP(U371,DAY!$A$2:$E$3000,4,0),0)</f>
        <v>木</v>
      </c>
      <c r="V50" s="38" t="str">
        <f>IFERROR(VLOOKUP(V371,DAY!$A$2:$E$3000,4,0),0)</f>
        <v>金</v>
      </c>
      <c r="W50" s="38" t="str">
        <f>IFERROR(VLOOKUP(W371,DAY!$A$2:$E$3000,4,0),0)</f>
        <v>土</v>
      </c>
      <c r="X50" s="38" t="str">
        <f>IFERROR(VLOOKUP(X371,DAY!$A$2:$E$3000,4,0),0)</f>
        <v>日</v>
      </c>
      <c r="Y50" s="38" t="str">
        <f>IFERROR(VLOOKUP(Y371,DAY!$A$2:$E$3000,4,0),0)</f>
        <v>月</v>
      </c>
      <c r="Z50" s="38" t="str">
        <f>IFERROR(VLOOKUP(Z371,DAY!$A$2:$E$3000,4,0),0)</f>
        <v>火</v>
      </c>
      <c r="AA50" s="38" t="str">
        <f>IFERROR(VLOOKUP(AA371,DAY!$A$2:$E$3000,4,0),0)</f>
        <v>水</v>
      </c>
      <c r="AB50" s="38" t="str">
        <f>IFERROR(VLOOKUP(AB371,DAY!$A$2:$E$3000,4,0),0)</f>
        <v>木</v>
      </c>
      <c r="AC50" s="38" t="str">
        <f>IFERROR(VLOOKUP(AC371,DAY!$A$2:$E$3000,4,0),0)</f>
        <v>金</v>
      </c>
      <c r="AD50" s="38" t="str">
        <f>IFERROR(VLOOKUP(AD371,DAY!$A$2:$E$3000,4,0),0)</f>
        <v>土</v>
      </c>
      <c r="AE50" s="38" t="str">
        <f>IFERROR(VLOOKUP(AE371,DAY!$A$2:$E$3000,4,0),0)</f>
        <v>日</v>
      </c>
      <c r="AF50" s="338"/>
      <c r="AG50" s="340"/>
      <c r="AH50" s="414"/>
      <c r="AI50" s="417"/>
      <c r="AJ50" s="340"/>
      <c r="AK50" s="211"/>
      <c r="AN50" s="33"/>
      <c r="AO50" s="33"/>
      <c r="AR50" s="37">
        <f>IFERROR(VLOOKUP(AR372,DAY!$A$2:$E$744,3,0),0)</f>
        <v>0</v>
      </c>
    </row>
    <row r="51" spans="1:53" ht="88.5" customHeight="1" x14ac:dyDescent="0.4">
      <c r="A51" s="193"/>
      <c r="B51" s="438" t="s">
        <v>3</v>
      </c>
      <c r="C51" s="439"/>
      <c r="D51" s="39" t="str">
        <f>IFERROR(VLOOKUP(D371,DAY!$A$2:$E$3000,5,0),0)</f>
        <v/>
      </c>
      <c r="E51" s="39" t="str">
        <f>IFERROR(VLOOKUP(E371,DAY!$A$2:$E$3000,5,0),0)</f>
        <v/>
      </c>
      <c r="F51" s="39" t="str">
        <f>IFERROR(VLOOKUP(F371,DAY!$A$2:$E$3000,5,0),0)</f>
        <v/>
      </c>
      <c r="G51" s="39" t="str">
        <f>IFERROR(VLOOKUP(G371,DAY!$A$2:$E$3000,5,0),0)</f>
        <v/>
      </c>
      <c r="H51" s="39" t="str">
        <f>IFERROR(VLOOKUP(H371,DAY!$A$2:$E$3000,5,0),0)</f>
        <v/>
      </c>
      <c r="I51" s="39" t="str">
        <f>IFERROR(VLOOKUP(I371,DAY!$A$2:$E$3000,5,0),0)</f>
        <v/>
      </c>
      <c r="J51" s="39" t="str">
        <f>IFERROR(VLOOKUP(J371,DAY!$A$2:$E$3000,5,0),0)</f>
        <v/>
      </c>
      <c r="K51" s="39" t="str">
        <f>IFERROR(VLOOKUP(K371,DAY!$A$2:$E$3000,5,0),0)</f>
        <v/>
      </c>
      <c r="L51" s="39" t="str">
        <f>IFERROR(VLOOKUP(L371,DAY!$A$2:$E$3000,5,0),0)</f>
        <v/>
      </c>
      <c r="M51" s="39" t="str">
        <f>IFERROR(VLOOKUP(M371,DAY!$A$2:$E$3000,5,0),0)</f>
        <v/>
      </c>
      <c r="N51" s="39" t="str">
        <f>IFERROR(VLOOKUP(N371,DAY!$A$2:$E$3000,5,0),0)</f>
        <v/>
      </c>
      <c r="O51" s="39" t="str">
        <f>IFERROR(VLOOKUP(O371,DAY!$A$2:$E$3000,5,0),0)</f>
        <v/>
      </c>
      <c r="P51" s="39" t="str">
        <f>IFERROR(VLOOKUP(P371,DAY!$A$2:$E$3000,5,0),0)</f>
        <v/>
      </c>
      <c r="Q51" s="39" t="str">
        <f>IFERROR(VLOOKUP(Q371,DAY!$A$2:$E$3000,5,0),0)</f>
        <v/>
      </c>
      <c r="R51" s="39" t="str">
        <f>IFERROR(VLOOKUP(R371,DAY!$A$2:$E$3000,5,0),0)</f>
        <v/>
      </c>
      <c r="S51" s="39" t="str">
        <f>IFERROR(VLOOKUP(S371,DAY!$A$2:$E$3000,5,0),0)</f>
        <v/>
      </c>
      <c r="T51" s="39" t="str">
        <f>IFERROR(VLOOKUP(T371,DAY!$A$2:$E$3000,5,0),0)</f>
        <v/>
      </c>
      <c r="U51" s="39" t="str">
        <f>IFERROR(VLOOKUP(U371,DAY!$A$2:$E$3000,5,0),0)</f>
        <v/>
      </c>
      <c r="V51" s="39" t="str">
        <f>IFERROR(VLOOKUP(V371,DAY!$A$2:$E$3000,5,0),0)</f>
        <v/>
      </c>
      <c r="W51" s="39" t="str">
        <f>IFERROR(VLOOKUP(W371,DAY!$A$2:$E$3000,5,0),0)</f>
        <v/>
      </c>
      <c r="X51" s="39" t="str">
        <f>IFERROR(VLOOKUP(X371,DAY!$A$2:$E$3000,5,0),0)</f>
        <v/>
      </c>
      <c r="Y51" s="39" t="str">
        <f>IFERROR(VLOOKUP(Y371,DAY!$A$2:$E$3000,5,0),0)</f>
        <v/>
      </c>
      <c r="Z51" s="39" t="str">
        <f>IFERROR(VLOOKUP(Z371,DAY!$A$2:$E$3000,5,0),0)</f>
        <v/>
      </c>
      <c r="AA51" s="39" t="str">
        <f>IFERROR(VLOOKUP(AA371,DAY!$A$2:$E$3000,5,0),0)</f>
        <v/>
      </c>
      <c r="AB51" s="39" t="str">
        <f>IFERROR(VLOOKUP(AB371,DAY!$A$2:$E$3000,5,0),0)</f>
        <v/>
      </c>
      <c r="AC51" s="39" t="str">
        <f>IFERROR(VLOOKUP(AC371,DAY!$A$2:$E$3000,5,0),0)</f>
        <v/>
      </c>
      <c r="AD51" s="39" t="str">
        <f>IFERROR(VLOOKUP(AD371,DAY!$A$2:$E$3000,5,0),0)</f>
        <v/>
      </c>
      <c r="AE51" s="39" t="str">
        <f>IFERROR(VLOOKUP(AE371,DAY!$A$2:$E$3000,5,0),0)</f>
        <v/>
      </c>
      <c r="AF51" s="338"/>
      <c r="AG51" s="340"/>
      <c r="AH51" s="415"/>
      <c r="AI51" s="417"/>
      <c r="AJ51" s="340"/>
      <c r="AK51" s="212"/>
      <c r="AN51" s="41"/>
      <c r="AO51" s="41"/>
      <c r="AR51" s="37">
        <f>IFERROR(VLOOKUP(AR372,DAY!$A$2:$E$744,4,0),0)</f>
        <v>0</v>
      </c>
    </row>
    <row r="52" spans="1:53" ht="27.75" customHeight="1" x14ac:dyDescent="0.4">
      <c r="A52" s="193"/>
      <c r="B52" s="436" t="str">
        <f>$B$20</f>
        <v>作業員A</v>
      </c>
      <c r="C52" s="126" t="s">
        <v>4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37">
        <f>IF(COUNT(D52:AE52)=0,+(COUNTIF(D52:AE52,"作業"))+(COUNTIF(D52:AE52,"休日")),"")</f>
        <v>0</v>
      </c>
      <c r="AG52" s="138">
        <f>IF(+COUNT(D52:AE52)=0,(COUNTIF(D52:AE52,"休日")),"")</f>
        <v>0</v>
      </c>
      <c r="AH52" s="424">
        <f>IFERROR(IF(COUNTA(D52:AE52)=0,0,IF(COUNTA(D52:AE52)&lt;28,$G$359,IF(AN53&gt;0.284,$G$357,$G$358))),0)</f>
        <v>0</v>
      </c>
      <c r="AI52" s="141">
        <f>IF(COUNT(D53:AE53)=0,+(COUNTIF(D53:AE53,"作業"))+(COUNTIF(D53:AE53,"休日")),"")</f>
        <v>0</v>
      </c>
      <c r="AJ52" s="138">
        <f>IF(COUNT(D53:AE53)=0,(COUNTIF(D53:AE53,"休日")),"")</f>
        <v>0</v>
      </c>
      <c r="AK52" s="333">
        <f>IFERROR(IF(COUNTA(D53:AE53)=0,0,IF(COUNTA(D53:AE53)&lt;28,$G$359,IF(AO53&gt;0.284,$G$355,$G$356))),0)</f>
        <v>0</v>
      </c>
      <c r="AM52" s="40"/>
      <c r="AN52" s="33"/>
      <c r="AO52" s="33"/>
      <c r="AP52" s="40"/>
      <c r="AQ52" s="40"/>
      <c r="AR52" s="39">
        <f>IFERROR(VLOOKUP(AR400,DAY!$A$2:$E$744,5,0),0)</f>
        <v>0</v>
      </c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27.75" customHeight="1" x14ac:dyDescent="0.4">
      <c r="A53" s="193"/>
      <c r="B53" s="437"/>
      <c r="C53" s="129" t="s">
        <v>5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433">
        <f>IFERROR(AN53,0)</f>
        <v>0</v>
      </c>
      <c r="AG53" s="434"/>
      <c r="AH53" s="425"/>
      <c r="AI53" s="435">
        <f>IFERROR(AO53,0)</f>
        <v>0</v>
      </c>
      <c r="AJ53" s="434"/>
      <c r="AK53" s="426"/>
      <c r="AN53" s="46" t="e">
        <f>ROUNDDOWN(AG52/AF52,3)</f>
        <v>#DIV/0!</v>
      </c>
      <c r="AO53" s="47" t="e">
        <f>ROUNDDOWN(AJ52/AI52,3)</f>
        <v>#DIV/0!</v>
      </c>
      <c r="AR53" s="43">
        <f>IFERROR(VLOOKUP(AR400,DAY!$A$2:$E$744,6,0),0)</f>
        <v>0</v>
      </c>
    </row>
    <row r="54" spans="1:53" ht="27.75" customHeight="1" x14ac:dyDescent="0.4">
      <c r="A54" s="193"/>
      <c r="B54" s="436" t="str">
        <f>$B$22</f>
        <v>作業員B</v>
      </c>
      <c r="C54" s="126" t="s">
        <v>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37">
        <f>IF(COUNT(D54:AE54)=0,+(COUNTIF(D54:AE54,"作業"))+(COUNTIF(D54:AE54,"休日")),"")</f>
        <v>0</v>
      </c>
      <c r="AG54" s="138">
        <f>IF(+COUNT(D54:AE54)=0,(COUNTIF(D54:AE54,"休日")),"")</f>
        <v>0</v>
      </c>
      <c r="AH54" s="424">
        <f>IFERROR(IF(COUNTA(D54:AE54)=0,0,IF(COUNTA(D54:AE54)&lt;28,$G$359,IF(AN55&gt;0.284,$G$357,$G$358))),0)</f>
        <v>0</v>
      </c>
      <c r="AI54" s="141">
        <f>IF(COUNT(D55:AE55)=0,+(COUNTIF(D55:AE55,"作業"))+(COUNTIF(D55:AE55,"休日")),"")</f>
        <v>0</v>
      </c>
      <c r="AJ54" s="138">
        <f>IF(COUNT(D55:AE55)=0,(COUNTIF(D55:AE55,"休日")),"")</f>
        <v>0</v>
      </c>
      <c r="AK54" s="333">
        <f>IFERROR(IF(COUNTA(D55:AE55)=0,0,IF(COUNTA(D55:AE55)&lt;28,$G$359,IF(AO55&gt;0.284,$G$355,$G$356))),0)</f>
        <v>0</v>
      </c>
      <c r="AM54" s="40"/>
      <c r="AN54" s="33"/>
      <c r="AO54" s="33"/>
      <c r="AP54" s="40"/>
      <c r="AQ54" s="40"/>
      <c r="AR54" s="39">
        <f>IFERROR(VLOOKUP(AR396,DAY!$A$2:$E$744,5,0),0)</f>
        <v>0</v>
      </c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27.75" customHeight="1" x14ac:dyDescent="0.4">
      <c r="A55" s="193"/>
      <c r="B55" s="437"/>
      <c r="C55" s="129" t="s">
        <v>5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433">
        <f>IFERROR(AN55,0)</f>
        <v>0</v>
      </c>
      <c r="AG55" s="434"/>
      <c r="AH55" s="425"/>
      <c r="AI55" s="435">
        <f>IFERROR(AO55,0)</f>
        <v>0</v>
      </c>
      <c r="AJ55" s="434"/>
      <c r="AK55" s="426"/>
      <c r="AN55" s="46" t="e">
        <f>ROUNDDOWN(AG54/AF54,3)</f>
        <v>#DIV/0!</v>
      </c>
      <c r="AO55" s="47" t="e">
        <f>ROUNDDOWN(AJ54/AI54,3)</f>
        <v>#DIV/0!</v>
      </c>
      <c r="AR55" s="43">
        <f>IFERROR(VLOOKUP(AR396,DAY!$A$2:$E$744,6,0),0)</f>
        <v>0</v>
      </c>
    </row>
    <row r="56" spans="1:53" ht="27.75" customHeight="1" x14ac:dyDescent="0.4">
      <c r="A56" s="193"/>
      <c r="B56" s="436" t="str">
        <f>$B$24</f>
        <v>作業員C</v>
      </c>
      <c r="C56" s="126" t="s">
        <v>4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37">
        <f>IF(COUNT(D56:AE56)=0,+(COUNTIF(D56:AE56,"作業"))+(COUNTIF(D56:AE56,"休日")),"")</f>
        <v>0</v>
      </c>
      <c r="AG56" s="138">
        <f>IF(+COUNT(D56:AE56)=0,(COUNTIF(D56:AE56,"休日")),"")</f>
        <v>0</v>
      </c>
      <c r="AH56" s="424">
        <f>IFERROR(IF(COUNTA(D56:AE56)=0,0,IF(COUNTA(D56:AE56)&lt;28,$G$359,IF(AN57&gt;0.284,$G$357,$G$358))),0)</f>
        <v>0</v>
      </c>
      <c r="AI56" s="141">
        <f>IF(COUNT(D57:AE57)=0,+(COUNTIF(D57:AE57,"作業"))+(COUNTIF(D57:AE57,"休日")),"")</f>
        <v>0</v>
      </c>
      <c r="AJ56" s="138">
        <f>IF(COUNT(D57:AE57)=0,(COUNTIF(D57:AE57,"休日")),"")</f>
        <v>0</v>
      </c>
      <c r="AK56" s="333">
        <f>IFERROR(IF(COUNTA(D57:AE57)=0,0,IF(COUNTA(D57:AE57)&lt;28,$G$359,IF(AO57&gt;0.284,$G$355,$G$356))),0)</f>
        <v>0</v>
      </c>
      <c r="AM56" s="40"/>
      <c r="AN56" s="33"/>
      <c r="AO56" s="33"/>
      <c r="AP56" s="40"/>
      <c r="AQ56" s="40"/>
      <c r="AR56" s="39">
        <f>IFERROR(VLOOKUP(AR398,DAY!$A$2:$E$744,5,0),0)</f>
        <v>0</v>
      </c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27.75" customHeight="1" x14ac:dyDescent="0.4">
      <c r="A57" s="193"/>
      <c r="B57" s="437"/>
      <c r="C57" s="129" t="s">
        <v>5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433">
        <f>IFERROR(AN57,0)</f>
        <v>0</v>
      </c>
      <c r="AG57" s="434"/>
      <c r="AH57" s="425"/>
      <c r="AI57" s="435">
        <f>IFERROR(AO57,0)</f>
        <v>0</v>
      </c>
      <c r="AJ57" s="434"/>
      <c r="AK57" s="426"/>
      <c r="AN57" s="46" t="e">
        <f>ROUNDDOWN(AG56/AF56,3)</f>
        <v>#DIV/0!</v>
      </c>
      <c r="AO57" s="47" t="e">
        <f>ROUNDDOWN(AJ56/AI56,3)</f>
        <v>#DIV/0!</v>
      </c>
      <c r="AR57" s="43">
        <f>IFERROR(VLOOKUP(AR398,DAY!$A$2:$E$744,6,0),0)</f>
        <v>0</v>
      </c>
    </row>
    <row r="58" spans="1:53" ht="27.75" customHeight="1" x14ac:dyDescent="0.4">
      <c r="A58" s="193"/>
      <c r="B58" s="436" t="str">
        <f>$B$26</f>
        <v>作業員D</v>
      </c>
      <c r="C58" s="126" t="s">
        <v>4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37">
        <f>IF(COUNT(D58:AE58)=0,+(COUNTIF(D58:AE58,"作業"))+(COUNTIF(D58:AE58,"休日")),"")</f>
        <v>0</v>
      </c>
      <c r="AG58" s="138">
        <f>IF(+COUNT(D58:AE58)=0,(COUNTIF(D58:AE58,"休日")),"")</f>
        <v>0</v>
      </c>
      <c r="AH58" s="424">
        <f>IFERROR(IF(COUNTA(D58:AE58)=0,0,IF(COUNTA(D58:AE58)&lt;28,$G$359,IF(AN59&gt;0.284,$G$357,$G$358))),0)</f>
        <v>0</v>
      </c>
      <c r="AI58" s="141">
        <f>IF(COUNT(D59:AE59)=0,+(COUNTIF(D59:AE59,"作業"))+(COUNTIF(D59:AE59,"休日")),"")</f>
        <v>0</v>
      </c>
      <c r="AJ58" s="138">
        <f>IF(COUNT(D59:AE59)=0,(COUNTIF(D59:AE59,"休日")),"")</f>
        <v>0</v>
      </c>
      <c r="AK58" s="333">
        <f>IFERROR(IF(COUNTA(D59:AE59)=0,0,IF(COUNTA(D59:AE59)&lt;28,$G$359,IF(AO59&gt;0.284,$G$355,$G$356))),0)</f>
        <v>0</v>
      </c>
      <c r="AM58" s="40"/>
      <c r="AN58" s="33"/>
      <c r="AO58" s="33"/>
      <c r="AP58" s="40"/>
      <c r="AQ58" s="40"/>
      <c r="AR58" s="39">
        <f>IFERROR(VLOOKUP(AR400,DAY!$A$2:$E$744,5,0),0)</f>
        <v>0</v>
      </c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27.75" customHeight="1" x14ac:dyDescent="0.4">
      <c r="A59" s="193"/>
      <c r="B59" s="437"/>
      <c r="C59" s="129" t="s">
        <v>5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433">
        <f>IFERROR(AN59,0)</f>
        <v>0</v>
      </c>
      <c r="AG59" s="434"/>
      <c r="AH59" s="425"/>
      <c r="AI59" s="435">
        <f>IFERROR(AO59,0)</f>
        <v>0</v>
      </c>
      <c r="AJ59" s="434"/>
      <c r="AK59" s="426"/>
      <c r="AN59" s="46" t="e">
        <f>ROUNDDOWN(AG58/AF58,3)</f>
        <v>#DIV/0!</v>
      </c>
      <c r="AO59" s="47" t="e">
        <f>ROUNDDOWN(AJ58/AI58,3)</f>
        <v>#DIV/0!</v>
      </c>
      <c r="AR59" s="43">
        <f>IFERROR(VLOOKUP(AR400,DAY!$A$2:$E$744,6,0),0)</f>
        <v>0</v>
      </c>
    </row>
    <row r="60" spans="1:53" ht="27.75" customHeight="1" x14ac:dyDescent="0.4">
      <c r="A60" s="193"/>
      <c r="B60" s="436" t="str">
        <f>$B$28</f>
        <v>作業員E</v>
      </c>
      <c r="C60" s="126" t="s">
        <v>4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37">
        <f>IF(COUNT(D60:AE60)=0,+(COUNTIF(D60:AE60,"作業"))+(COUNTIF(D60:AE60,"休日")),"")</f>
        <v>0</v>
      </c>
      <c r="AG60" s="138">
        <f>IF(+COUNT(D60:AE60)=0,(COUNTIF(D60:AE60,"休日")),"")</f>
        <v>0</v>
      </c>
      <c r="AH60" s="424">
        <f>IFERROR(IF(COUNTA(D60:AE60)=0,0,IF(COUNTA(D60:AE60)&lt;28,$G$359,IF(AN61&gt;0.284,$G$357,$G$358))),0)</f>
        <v>0</v>
      </c>
      <c r="AI60" s="141">
        <f>IF(COUNT(D61:AE61)=0,+(COUNTIF(D61:AE61,"作業"))+(COUNTIF(D61:AE61,"休日")),"")</f>
        <v>0</v>
      </c>
      <c r="AJ60" s="138">
        <f>IF(COUNT(D61:AE61)=0,(COUNTIF(D61:AE61,"休日")),"")</f>
        <v>0</v>
      </c>
      <c r="AK60" s="333">
        <f>IFERROR(IF(COUNTA(D61:AE61)=0,0,IF(COUNTA(D61:AE61)&lt;28,$G$359,IF(AO61&gt;0.284,$G$355,$G$356))),0)</f>
        <v>0</v>
      </c>
      <c r="AM60" s="40"/>
      <c r="AN60" s="33"/>
      <c r="AO60" s="33"/>
      <c r="AP60" s="40"/>
      <c r="AQ60" s="40"/>
      <c r="AR60" s="39">
        <f>IFERROR(VLOOKUP(AR402,DAY!$A$2:$E$744,5,0),0)</f>
        <v>0</v>
      </c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27.75" customHeight="1" x14ac:dyDescent="0.4">
      <c r="A61" s="193"/>
      <c r="B61" s="437"/>
      <c r="C61" s="129" t="s">
        <v>5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433">
        <f>IFERROR(AN61,0)</f>
        <v>0</v>
      </c>
      <c r="AG61" s="434"/>
      <c r="AH61" s="425"/>
      <c r="AI61" s="435">
        <f>IFERROR(AO61,0)</f>
        <v>0</v>
      </c>
      <c r="AJ61" s="434"/>
      <c r="AK61" s="426"/>
      <c r="AN61" s="46" t="e">
        <f>ROUNDDOWN(AG60/AF60,3)</f>
        <v>#DIV/0!</v>
      </c>
      <c r="AO61" s="47" t="e">
        <f>ROUNDDOWN(AJ60/AI60,3)</f>
        <v>#DIV/0!</v>
      </c>
      <c r="AR61" s="43">
        <f>IFERROR(VLOOKUP(AR402,DAY!$A$2:$E$744,6,0),0)</f>
        <v>0</v>
      </c>
    </row>
    <row r="62" spans="1:53" ht="27.75" customHeight="1" x14ac:dyDescent="0.4">
      <c r="A62" s="193"/>
      <c r="B62" s="436" t="str">
        <f>$B$30</f>
        <v>作業員F</v>
      </c>
      <c r="C62" s="126" t="s">
        <v>4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37">
        <f>IF(COUNT(D62:AE62)=0,+(COUNTIF(D62:AE62,"作業"))+(COUNTIF(D62:AE62,"休日")),"")</f>
        <v>0</v>
      </c>
      <c r="AG62" s="138">
        <f>IF(+COUNT(D62:AE62)=0,(COUNTIF(D62:AE62,"休日")),"")</f>
        <v>0</v>
      </c>
      <c r="AH62" s="424">
        <f>IFERROR(IF(COUNTA(D62:AE62)=0,0,IF(COUNTA(D62:AE62)&lt;28,$G$359,IF(AN63&gt;0.284,$G$357,$G$358))),0)</f>
        <v>0</v>
      </c>
      <c r="AI62" s="141">
        <f>IF(COUNT(D63:AE63)=0,+(COUNTIF(D63:AE63,"作業"))+(COUNTIF(D63:AE63,"休日")),"")</f>
        <v>0</v>
      </c>
      <c r="AJ62" s="138">
        <f>IF(COUNT(D63:AE63)=0,(COUNTIF(D63:AE63,"休日")),"")</f>
        <v>0</v>
      </c>
      <c r="AK62" s="333">
        <f>IFERROR(IF(COUNTA(D63:AE63)=0,0,IF(COUNTA(D63:AE63)&lt;28,$G$359,IF(AO63&gt;0.284,$G$355,$G$356))),0)</f>
        <v>0</v>
      </c>
      <c r="AM62" s="40"/>
      <c r="AN62" s="33"/>
      <c r="AO62" s="33"/>
      <c r="AP62" s="40"/>
      <c r="AQ62" s="40"/>
      <c r="AR62" s="39">
        <f>IFERROR(VLOOKUP(AR372,DAY!$A$2:$E$744,5,0),0)</f>
        <v>0</v>
      </c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27.75" customHeight="1" thickBot="1" x14ac:dyDescent="0.45">
      <c r="A63" s="222"/>
      <c r="B63" s="437"/>
      <c r="C63" s="127" t="s">
        <v>5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335">
        <f>IFERROR(AN63,0)</f>
        <v>0</v>
      </c>
      <c r="AG63" s="336"/>
      <c r="AH63" s="419"/>
      <c r="AI63" s="423">
        <f>IFERROR(AO63,0)</f>
        <v>0</v>
      </c>
      <c r="AJ63" s="336"/>
      <c r="AK63" s="334"/>
      <c r="AN63" s="46" t="e">
        <f>ROUNDDOWN(AG62/AF62,3)</f>
        <v>#DIV/0!</v>
      </c>
      <c r="AO63" s="47" t="e">
        <f>ROUNDDOWN(AJ62/AI62,3)</f>
        <v>#DIV/0!</v>
      </c>
      <c r="AR63" s="43">
        <f>IFERROR(VLOOKUP(AR372,DAY!$A$2:$E$744,6,0),0)</f>
        <v>0</v>
      </c>
    </row>
    <row r="64" spans="1:53" s="42" customFormat="1" ht="27.75" customHeight="1" thickBot="1" x14ac:dyDescent="0.45">
      <c r="A64" s="196" t="s">
        <v>65</v>
      </c>
      <c r="B64" s="427" t="s">
        <v>0</v>
      </c>
      <c r="C64" s="428"/>
      <c r="D64" s="32">
        <f>IFERROR(VLOOKUP(D372,DAY!$A$2:$E$3000,2,0),0)</f>
        <v>6</v>
      </c>
      <c r="E64" s="32">
        <f>IFERROR(VLOOKUP(E372,DAY!$A$2:$E$3000,2,0),0)</f>
        <v>6</v>
      </c>
      <c r="F64" s="32">
        <f>IFERROR(VLOOKUP(F372,DAY!$A$2:$E$3000,2,0),0)</f>
        <v>6</v>
      </c>
      <c r="G64" s="32">
        <f>IFERROR(VLOOKUP(G372,DAY!$A$2:$E$3000,2,0),0)</f>
        <v>6</v>
      </c>
      <c r="H64" s="32">
        <f>IFERROR(VLOOKUP(H372,DAY!$A$2:$E$3000,2,0),0)</f>
        <v>6</v>
      </c>
      <c r="I64" s="32">
        <f>IFERROR(VLOOKUP(I372,DAY!$A$2:$E$3000,2,0),0)</f>
        <v>6</v>
      </c>
      <c r="J64" s="32">
        <f>IFERROR(VLOOKUP(J372,DAY!$A$2:$E$3000,2,0),0)</f>
        <v>6</v>
      </c>
      <c r="K64" s="32">
        <f>IFERROR(VLOOKUP(K372,DAY!$A$2:$E$3000,2,0),0)</f>
        <v>7</v>
      </c>
      <c r="L64" s="32">
        <f>IFERROR(VLOOKUP(L372,DAY!$A$2:$E$3000,2,0),0)</f>
        <v>7</v>
      </c>
      <c r="M64" s="32">
        <f>IFERROR(VLOOKUP(M372,DAY!$A$2:$E$3000,2,0),0)</f>
        <v>7</v>
      </c>
      <c r="N64" s="32">
        <f>IFERROR(VLOOKUP(N372,DAY!$A$2:$E$3000,2,0),0)</f>
        <v>7</v>
      </c>
      <c r="O64" s="32">
        <f>IFERROR(VLOOKUP(O372,DAY!$A$2:$E$3000,2,0),0)</f>
        <v>7</v>
      </c>
      <c r="P64" s="32">
        <f>IFERROR(VLOOKUP(P372,DAY!$A$2:$E$3000,2,0),0)</f>
        <v>7</v>
      </c>
      <c r="Q64" s="32">
        <f>IFERROR(VLOOKUP(Q372,DAY!$A$2:$E$3000,2,0),0)</f>
        <v>7</v>
      </c>
      <c r="R64" s="32">
        <f>IFERROR(VLOOKUP(R372,DAY!$A$2:$E$3000,2,0),0)</f>
        <v>7</v>
      </c>
      <c r="S64" s="32">
        <f>IFERROR(VLOOKUP(S372,DAY!$A$2:$E$3000,2,0),0)</f>
        <v>7</v>
      </c>
      <c r="T64" s="32">
        <f>IFERROR(VLOOKUP(T372,DAY!$A$2:$E$3000,2,0),0)</f>
        <v>7</v>
      </c>
      <c r="U64" s="32">
        <f>IFERROR(VLOOKUP(U372,DAY!$A$2:$E$3000,2,0),0)</f>
        <v>7</v>
      </c>
      <c r="V64" s="32">
        <f>IFERROR(VLOOKUP(V372,DAY!$A$2:$E$3000,2,0),0)</f>
        <v>7</v>
      </c>
      <c r="W64" s="32">
        <f>IFERROR(VLOOKUP(W372,DAY!$A$2:$E$3000,2,0),0)</f>
        <v>7</v>
      </c>
      <c r="X64" s="32">
        <f>IFERROR(VLOOKUP(X372,DAY!$A$2:$E$3000,2,0),0)</f>
        <v>7</v>
      </c>
      <c r="Y64" s="32">
        <f>IFERROR(VLOOKUP(Y372,DAY!$A$2:$E$3000,2,0),0)</f>
        <v>7</v>
      </c>
      <c r="Z64" s="32">
        <f>IFERROR(VLOOKUP(Z372,DAY!$A$2:$E$3000,2,0),0)</f>
        <v>7</v>
      </c>
      <c r="AA64" s="32">
        <f>IFERROR(VLOOKUP(AA372,DAY!$A$2:$E$3000,2,0),0)</f>
        <v>7</v>
      </c>
      <c r="AB64" s="32">
        <f>IFERROR(VLOOKUP(AB372,DAY!$A$2:$E$3000,2,0),0)</f>
        <v>7</v>
      </c>
      <c r="AC64" s="32">
        <f>IFERROR(VLOOKUP(AC372,DAY!$A$2:$E$3000,2,0),0)</f>
        <v>7</v>
      </c>
      <c r="AD64" s="32">
        <f>IFERROR(VLOOKUP(AD372,DAY!$A$2:$E$3000,2,0),0)</f>
        <v>7</v>
      </c>
      <c r="AE64" s="32">
        <f>IFERROR(VLOOKUP(AE372,DAY!$A$2:$E$3000,2,0),0)</f>
        <v>7</v>
      </c>
      <c r="AF64" s="337" t="s">
        <v>11</v>
      </c>
      <c r="AG64" s="339" t="s">
        <v>12</v>
      </c>
      <c r="AH64" s="414" t="s">
        <v>84</v>
      </c>
      <c r="AI64" s="416" t="s">
        <v>11</v>
      </c>
      <c r="AJ64" s="342" t="s">
        <v>13</v>
      </c>
      <c r="AK64" s="211" t="s">
        <v>84</v>
      </c>
      <c r="AL64" s="40"/>
      <c r="AM64" s="20"/>
      <c r="AN64" s="33"/>
      <c r="AO64" s="33"/>
      <c r="AP64" s="20"/>
      <c r="AQ64" s="20"/>
      <c r="AR64" s="50">
        <f>IFERROR(VLOOKUP(AR372,DAY!$A$2:$E$744,7,0),0)</f>
        <v>0</v>
      </c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 ht="27.75" customHeight="1" x14ac:dyDescent="0.4">
      <c r="A65" s="193"/>
      <c r="B65" s="429" t="s">
        <v>1</v>
      </c>
      <c r="C65" s="430"/>
      <c r="D65" s="35">
        <f>IFERROR(VLOOKUP(D372,DAY!$A$2:$E$3000,3,0),0)</f>
        <v>24</v>
      </c>
      <c r="E65" s="35">
        <f>IFERROR(VLOOKUP(E372,DAY!$A$2:$E$3000,3,0),0)</f>
        <v>25</v>
      </c>
      <c r="F65" s="35">
        <f>IFERROR(VLOOKUP(F372,DAY!$A$2:$E$3000,3,0),0)</f>
        <v>26</v>
      </c>
      <c r="G65" s="35">
        <f>IFERROR(VLOOKUP(G372,DAY!$A$2:$E$3000,3,0),0)</f>
        <v>27</v>
      </c>
      <c r="H65" s="35">
        <f>IFERROR(VLOOKUP(H372,DAY!$A$2:$E$3000,3,0),0)</f>
        <v>28</v>
      </c>
      <c r="I65" s="35">
        <f>IFERROR(VLOOKUP(I372,DAY!$A$2:$E$3000,3,0),0)</f>
        <v>29</v>
      </c>
      <c r="J65" s="35">
        <f>IFERROR(VLOOKUP(J372,DAY!$A$2:$E$3000,3,0),0)</f>
        <v>30</v>
      </c>
      <c r="K65" s="35">
        <f>IFERROR(VLOOKUP(K372,DAY!$A$2:$E$3000,3,0),0)</f>
        <v>1</v>
      </c>
      <c r="L65" s="35">
        <f>IFERROR(VLOOKUP(L372,DAY!$A$2:$E$3000,3,0),0)</f>
        <v>2</v>
      </c>
      <c r="M65" s="35">
        <f>IFERROR(VLOOKUP(M372,DAY!$A$2:$E$3000,3,0),0)</f>
        <v>3</v>
      </c>
      <c r="N65" s="35">
        <f>IFERROR(VLOOKUP(N372,DAY!$A$2:$E$3000,3,0),0)</f>
        <v>4</v>
      </c>
      <c r="O65" s="35">
        <f>IFERROR(VLOOKUP(O372,DAY!$A$2:$E$3000,3,0),0)</f>
        <v>5</v>
      </c>
      <c r="P65" s="35">
        <f>IFERROR(VLOOKUP(P372,DAY!$A$2:$E$3000,3,0),0)</f>
        <v>6</v>
      </c>
      <c r="Q65" s="35">
        <f>IFERROR(VLOOKUP(Q372,DAY!$A$2:$E$3000,3,0),0)</f>
        <v>7</v>
      </c>
      <c r="R65" s="35">
        <f>IFERROR(VLOOKUP(R372,DAY!$A$2:$E$3000,3,0),0)</f>
        <v>8</v>
      </c>
      <c r="S65" s="35">
        <f>IFERROR(VLOOKUP(S372,DAY!$A$2:$E$3000,3,0),0)</f>
        <v>9</v>
      </c>
      <c r="T65" s="35">
        <f>IFERROR(VLOOKUP(T372,DAY!$A$2:$E$3000,3,0),0)</f>
        <v>10</v>
      </c>
      <c r="U65" s="35">
        <f>IFERROR(VLOOKUP(U372,DAY!$A$2:$E$3000,3,0),0)</f>
        <v>11</v>
      </c>
      <c r="V65" s="35">
        <f>IFERROR(VLOOKUP(V372,DAY!$A$2:$E$3000,3,0),0)</f>
        <v>12</v>
      </c>
      <c r="W65" s="35">
        <f>IFERROR(VLOOKUP(W372,DAY!$A$2:$E$3000,3,0),0)</f>
        <v>13</v>
      </c>
      <c r="X65" s="35">
        <f>IFERROR(VLOOKUP(X372,DAY!$A$2:$E$3000,3,0),0)</f>
        <v>14</v>
      </c>
      <c r="Y65" s="35">
        <f>IFERROR(VLOOKUP(Y372,DAY!$A$2:$E$3000,3,0),0)</f>
        <v>15</v>
      </c>
      <c r="Z65" s="35">
        <f>IFERROR(VLOOKUP(Z372,DAY!$A$2:$E$3000,3,0),0)</f>
        <v>16</v>
      </c>
      <c r="AA65" s="35">
        <f>IFERROR(VLOOKUP(AA372,DAY!$A$2:$E$3000,3,0),0)</f>
        <v>17</v>
      </c>
      <c r="AB65" s="35">
        <f>IFERROR(VLOOKUP(AB372,DAY!$A$2:$E$3000,3,0),0)</f>
        <v>18</v>
      </c>
      <c r="AC65" s="35">
        <f>IFERROR(VLOOKUP(AC372,DAY!$A$2:$E$3000,3,0),0)</f>
        <v>19</v>
      </c>
      <c r="AD65" s="35">
        <f>IFERROR(VLOOKUP(AD372,DAY!$A$2:$E$3000,3,0),0)</f>
        <v>20</v>
      </c>
      <c r="AE65" s="36">
        <f>IFERROR(VLOOKUP(AE372,DAY!$A$2:$E$3000,3,0),0)</f>
        <v>21</v>
      </c>
      <c r="AF65" s="338"/>
      <c r="AG65" s="340"/>
      <c r="AH65" s="414"/>
      <c r="AI65" s="417"/>
      <c r="AJ65" s="340"/>
      <c r="AK65" s="211"/>
      <c r="AN65" s="33"/>
      <c r="AO65" s="33"/>
      <c r="AR65" s="124">
        <f>IFERROR(VLOOKUP(AR373,DAY!$A$2:$E$744,2,0),0)</f>
        <v>0</v>
      </c>
    </row>
    <row r="66" spans="1:53" ht="27.75" customHeight="1" x14ac:dyDescent="0.4">
      <c r="A66" s="193"/>
      <c r="B66" s="431" t="s">
        <v>2</v>
      </c>
      <c r="C66" s="432"/>
      <c r="D66" s="38" t="str">
        <f>IFERROR(VLOOKUP(D372,DAY!$A$2:$E$3000,4,0),0)</f>
        <v>月</v>
      </c>
      <c r="E66" s="38" t="str">
        <f>IFERROR(VLOOKUP(E372,DAY!$A$2:$E$3000,4,0),0)</f>
        <v>火</v>
      </c>
      <c r="F66" s="38" t="str">
        <f>IFERROR(VLOOKUP(F372,DAY!$A$2:$E$3000,4,0),0)</f>
        <v>水</v>
      </c>
      <c r="G66" s="38" t="str">
        <f>IFERROR(VLOOKUP(G372,DAY!$A$2:$E$3000,4,0),0)</f>
        <v>木</v>
      </c>
      <c r="H66" s="38" t="str">
        <f>IFERROR(VLOOKUP(H372,DAY!$A$2:$E$3000,4,0),0)</f>
        <v>金</v>
      </c>
      <c r="I66" s="38" t="str">
        <f>IFERROR(VLOOKUP(I372,DAY!$A$2:$E$3000,4,0),0)</f>
        <v>土</v>
      </c>
      <c r="J66" s="38" t="str">
        <f>IFERROR(VLOOKUP(J372,DAY!$A$2:$E$3000,4,0),0)</f>
        <v>日</v>
      </c>
      <c r="K66" s="38" t="str">
        <f>IFERROR(VLOOKUP(K372,DAY!$A$2:$E$3000,4,0),0)</f>
        <v>月</v>
      </c>
      <c r="L66" s="38" t="str">
        <f>IFERROR(VLOOKUP(L372,DAY!$A$2:$E$3000,4,0),0)</f>
        <v>火</v>
      </c>
      <c r="M66" s="38" t="str">
        <f>IFERROR(VLOOKUP(M372,DAY!$A$2:$E$3000,4,0),0)</f>
        <v>水</v>
      </c>
      <c r="N66" s="38" t="str">
        <f>IFERROR(VLOOKUP(N372,DAY!$A$2:$E$3000,4,0),0)</f>
        <v>木</v>
      </c>
      <c r="O66" s="38" t="str">
        <f>IFERROR(VLOOKUP(O372,DAY!$A$2:$E$3000,4,0),0)</f>
        <v>金</v>
      </c>
      <c r="P66" s="38" t="str">
        <f>IFERROR(VLOOKUP(P372,DAY!$A$2:$E$3000,4,0),0)</f>
        <v>土</v>
      </c>
      <c r="Q66" s="38" t="str">
        <f>IFERROR(VLOOKUP(Q372,DAY!$A$2:$E$3000,4,0),0)</f>
        <v>日</v>
      </c>
      <c r="R66" s="38" t="str">
        <f>IFERROR(VLOOKUP(R372,DAY!$A$2:$E$3000,4,0),0)</f>
        <v>月</v>
      </c>
      <c r="S66" s="38" t="str">
        <f>IFERROR(VLOOKUP(S372,DAY!$A$2:$E$3000,4,0),0)</f>
        <v>火</v>
      </c>
      <c r="T66" s="38" t="str">
        <f>IFERROR(VLOOKUP(T372,DAY!$A$2:$E$3000,4,0),0)</f>
        <v>水</v>
      </c>
      <c r="U66" s="38" t="str">
        <f>IFERROR(VLOOKUP(U372,DAY!$A$2:$E$3000,4,0),0)</f>
        <v>木</v>
      </c>
      <c r="V66" s="38" t="str">
        <f>IFERROR(VLOOKUP(V372,DAY!$A$2:$E$3000,4,0),0)</f>
        <v>金</v>
      </c>
      <c r="W66" s="38" t="str">
        <f>IFERROR(VLOOKUP(W372,DAY!$A$2:$E$3000,4,0),0)</f>
        <v>土</v>
      </c>
      <c r="X66" s="38" t="str">
        <f>IFERROR(VLOOKUP(X372,DAY!$A$2:$E$3000,4,0),0)</f>
        <v>日</v>
      </c>
      <c r="Y66" s="38" t="str">
        <f>IFERROR(VLOOKUP(Y372,DAY!$A$2:$E$3000,4,0),0)</f>
        <v>月</v>
      </c>
      <c r="Z66" s="38" t="str">
        <f>IFERROR(VLOOKUP(Z372,DAY!$A$2:$E$3000,4,0),0)</f>
        <v>火</v>
      </c>
      <c r="AA66" s="38" t="str">
        <f>IFERROR(VLOOKUP(AA372,DAY!$A$2:$E$3000,4,0),0)</f>
        <v>水</v>
      </c>
      <c r="AB66" s="38" t="str">
        <f>IFERROR(VLOOKUP(AB372,DAY!$A$2:$E$3000,4,0),0)</f>
        <v>木</v>
      </c>
      <c r="AC66" s="38" t="str">
        <f>IFERROR(VLOOKUP(AC372,DAY!$A$2:$E$3000,4,0),0)</f>
        <v>金</v>
      </c>
      <c r="AD66" s="38" t="str">
        <f>IFERROR(VLOOKUP(AD372,DAY!$A$2:$E$3000,4,0),0)</f>
        <v>土</v>
      </c>
      <c r="AE66" s="38" t="str">
        <f>IFERROR(VLOOKUP(AE372,DAY!$A$2:$E$3000,4,0),0)</f>
        <v>日</v>
      </c>
      <c r="AF66" s="338"/>
      <c r="AG66" s="340"/>
      <c r="AH66" s="414"/>
      <c r="AI66" s="417"/>
      <c r="AJ66" s="340"/>
      <c r="AK66" s="211"/>
      <c r="AN66" s="33"/>
      <c r="AO66" s="33"/>
      <c r="AR66" s="37">
        <f>IFERROR(VLOOKUP(AR373,DAY!$A$2:$E$744,3,0),0)</f>
        <v>0</v>
      </c>
    </row>
    <row r="67" spans="1:53" ht="88.5" customHeight="1" x14ac:dyDescent="0.4">
      <c r="A67" s="193"/>
      <c r="B67" s="438" t="s">
        <v>3</v>
      </c>
      <c r="C67" s="439"/>
      <c r="D67" s="39" t="str">
        <f>IFERROR(VLOOKUP(D372,DAY!$A$2:$E$3000,5,0),0)</f>
        <v/>
      </c>
      <c r="E67" s="39" t="str">
        <f>IFERROR(VLOOKUP(E372,DAY!$A$2:$E$3000,5,0),0)</f>
        <v/>
      </c>
      <c r="F67" s="39" t="str">
        <f>IFERROR(VLOOKUP(F372,DAY!$A$2:$E$3000,5,0),0)</f>
        <v/>
      </c>
      <c r="G67" s="39" t="str">
        <f>IFERROR(VLOOKUP(G372,DAY!$A$2:$E$3000,5,0),0)</f>
        <v/>
      </c>
      <c r="H67" s="39" t="str">
        <f>IFERROR(VLOOKUP(H372,DAY!$A$2:$E$3000,5,0),0)</f>
        <v/>
      </c>
      <c r="I67" s="39" t="str">
        <f>IFERROR(VLOOKUP(I372,DAY!$A$2:$E$3000,5,0),0)</f>
        <v/>
      </c>
      <c r="J67" s="39" t="str">
        <f>IFERROR(VLOOKUP(J372,DAY!$A$2:$E$3000,5,0),0)</f>
        <v/>
      </c>
      <c r="K67" s="39" t="str">
        <f>IFERROR(VLOOKUP(K372,DAY!$A$2:$E$3000,5,0),0)</f>
        <v/>
      </c>
      <c r="L67" s="39" t="str">
        <f>IFERROR(VLOOKUP(L372,DAY!$A$2:$E$3000,5,0),0)</f>
        <v/>
      </c>
      <c r="M67" s="39" t="str">
        <f>IFERROR(VLOOKUP(M372,DAY!$A$2:$E$3000,5,0),0)</f>
        <v/>
      </c>
      <c r="N67" s="39" t="str">
        <f>IFERROR(VLOOKUP(N372,DAY!$A$2:$E$3000,5,0),0)</f>
        <v/>
      </c>
      <c r="O67" s="39" t="str">
        <f>IFERROR(VLOOKUP(O372,DAY!$A$2:$E$3000,5,0),0)</f>
        <v/>
      </c>
      <c r="P67" s="39" t="str">
        <f>IFERROR(VLOOKUP(P372,DAY!$A$2:$E$3000,5,0),0)</f>
        <v/>
      </c>
      <c r="Q67" s="39" t="str">
        <f>IFERROR(VLOOKUP(Q372,DAY!$A$2:$E$3000,5,0),0)</f>
        <v/>
      </c>
      <c r="R67" s="39" t="str">
        <f>IFERROR(VLOOKUP(R372,DAY!$A$2:$E$3000,5,0),0)</f>
        <v/>
      </c>
      <c r="S67" s="39" t="str">
        <f>IFERROR(VLOOKUP(S372,DAY!$A$2:$E$3000,5,0),0)</f>
        <v/>
      </c>
      <c r="T67" s="39" t="str">
        <f>IFERROR(VLOOKUP(T372,DAY!$A$2:$E$3000,5,0),0)</f>
        <v/>
      </c>
      <c r="U67" s="39" t="str">
        <f>IFERROR(VLOOKUP(U372,DAY!$A$2:$E$3000,5,0),0)</f>
        <v/>
      </c>
      <c r="V67" s="39" t="str">
        <f>IFERROR(VLOOKUP(V372,DAY!$A$2:$E$3000,5,0),0)</f>
        <v/>
      </c>
      <c r="W67" s="39" t="str">
        <f>IFERROR(VLOOKUP(W372,DAY!$A$2:$E$3000,5,0),0)</f>
        <v/>
      </c>
      <c r="X67" s="39" t="str">
        <f>IFERROR(VLOOKUP(X372,DAY!$A$2:$E$3000,5,0),0)</f>
        <v/>
      </c>
      <c r="Y67" s="39" t="str">
        <f>IFERROR(VLOOKUP(Y372,DAY!$A$2:$E$3000,5,0),0)</f>
        <v>海の日</v>
      </c>
      <c r="Z67" s="39" t="str">
        <f>IFERROR(VLOOKUP(Z372,DAY!$A$2:$E$3000,5,0),0)</f>
        <v/>
      </c>
      <c r="AA67" s="39" t="str">
        <f>IFERROR(VLOOKUP(AA372,DAY!$A$2:$E$3000,5,0),0)</f>
        <v/>
      </c>
      <c r="AB67" s="39" t="str">
        <f>IFERROR(VLOOKUP(AB372,DAY!$A$2:$E$3000,5,0),0)</f>
        <v/>
      </c>
      <c r="AC67" s="39" t="str">
        <f>IFERROR(VLOOKUP(AC372,DAY!$A$2:$E$3000,5,0),0)</f>
        <v/>
      </c>
      <c r="AD67" s="39" t="str">
        <f>IFERROR(VLOOKUP(AD372,DAY!$A$2:$E$3000,5,0),0)</f>
        <v/>
      </c>
      <c r="AE67" s="39" t="str">
        <f>IFERROR(VLOOKUP(AE372,DAY!$A$2:$E$3000,5,0),0)</f>
        <v/>
      </c>
      <c r="AF67" s="338"/>
      <c r="AG67" s="340"/>
      <c r="AH67" s="415"/>
      <c r="AI67" s="417"/>
      <c r="AJ67" s="340"/>
      <c r="AK67" s="212"/>
      <c r="AN67" s="41"/>
      <c r="AO67" s="41"/>
      <c r="AR67" s="37">
        <f>IFERROR(VLOOKUP(AR373,DAY!$A$2:$E$744,4,0),0)</f>
        <v>0</v>
      </c>
    </row>
    <row r="68" spans="1:53" ht="27.75" customHeight="1" x14ac:dyDescent="0.4">
      <c r="A68" s="193"/>
      <c r="B68" s="436" t="str">
        <f>$B$20</f>
        <v>作業員A</v>
      </c>
      <c r="C68" s="126" t="s">
        <v>4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37">
        <f>IF(COUNT(D68:AE68)=0,+(COUNTIF(D68:AE68,"作業"))+(COUNTIF(D68:AE68,"休日")),"")</f>
        <v>0</v>
      </c>
      <c r="AG68" s="138">
        <f>IF(+COUNT(D68:AE68)=0,(COUNTIF(D68:AE68,"休日")),"")</f>
        <v>0</v>
      </c>
      <c r="AH68" s="424">
        <f>IFERROR(IF(COUNTA(D68:AE68)=0,0,IF(COUNTA(D68:AE68)&lt;28,$G$359,IF(AN69&gt;0.284,$G$357,$G$358))),0)</f>
        <v>0</v>
      </c>
      <c r="AI68" s="141">
        <f>IF(COUNT(D69:AE69)=0,+(COUNTIF(D69:AE69,"作業"))+(COUNTIF(D69:AE69,"休日")),"")</f>
        <v>0</v>
      </c>
      <c r="AJ68" s="138">
        <f>IF(COUNT(D69:AE69)=0,(COUNTIF(D69:AE69,"休日")),"")</f>
        <v>0</v>
      </c>
      <c r="AK68" s="333">
        <f>IFERROR(IF(COUNTA(D69:AE69)=0,0,IF(COUNTA(D69:AE69)&lt;28,$G$359,IF(AO69&gt;0.284,$G$355,$G$356))),0)</f>
        <v>0</v>
      </c>
      <c r="AM68" s="40"/>
      <c r="AN68" s="33"/>
      <c r="AO68" s="33"/>
      <c r="AP68" s="40"/>
      <c r="AQ68" s="40"/>
      <c r="AR68" s="39">
        <f>IFERROR(VLOOKUP(AR416,DAY!$A$2:$E$744,5,0),0)</f>
        <v>0</v>
      </c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27.75" customHeight="1" x14ac:dyDescent="0.4">
      <c r="A69" s="193"/>
      <c r="B69" s="437"/>
      <c r="C69" s="129" t="s">
        <v>5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433">
        <f>IFERROR(AN69,0)</f>
        <v>0</v>
      </c>
      <c r="AG69" s="434"/>
      <c r="AH69" s="425"/>
      <c r="AI69" s="435">
        <f>IFERROR(AO69,0)</f>
        <v>0</v>
      </c>
      <c r="AJ69" s="434"/>
      <c r="AK69" s="426"/>
      <c r="AN69" s="46" t="e">
        <f>ROUNDDOWN(AG68/AF68,3)</f>
        <v>#DIV/0!</v>
      </c>
      <c r="AO69" s="47" t="e">
        <f>ROUNDDOWN(AJ68/AI68,3)</f>
        <v>#DIV/0!</v>
      </c>
      <c r="AR69" s="43">
        <f>IFERROR(VLOOKUP(AR416,DAY!$A$2:$E$744,6,0),0)</f>
        <v>0</v>
      </c>
    </row>
    <row r="70" spans="1:53" ht="27.75" customHeight="1" x14ac:dyDescent="0.4">
      <c r="A70" s="193"/>
      <c r="B70" s="436" t="str">
        <f>$B$22</f>
        <v>作業員B</v>
      </c>
      <c r="C70" s="126" t="s">
        <v>4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37">
        <f>IF(COUNT(D70:AE70)=0,+(COUNTIF(D70:AE70,"作業"))+(COUNTIF(D70:AE70,"休日")),"")</f>
        <v>0</v>
      </c>
      <c r="AG70" s="138">
        <f>IF(+COUNT(D70:AE70)=0,(COUNTIF(D70:AE70,"休日")),"")</f>
        <v>0</v>
      </c>
      <c r="AH70" s="424">
        <f>IFERROR(IF(COUNTA(D70:AE70)=0,0,IF(COUNTA(D70:AE70)&lt;28,$G$359,IF(AN71&gt;0.284,$G$357,$G$358))),0)</f>
        <v>0</v>
      </c>
      <c r="AI70" s="141">
        <f>IF(COUNT(D71:AE71)=0,+(COUNTIF(D71:AE71,"作業"))+(COUNTIF(D71:AE71,"休日")),"")</f>
        <v>0</v>
      </c>
      <c r="AJ70" s="138">
        <f>IF(COUNT(D71:AE71)=0,(COUNTIF(D71:AE71,"休日")),"")</f>
        <v>0</v>
      </c>
      <c r="AK70" s="333">
        <f>IFERROR(IF(COUNTA(D71:AE71)=0,0,IF(COUNTA(D71:AE71)&lt;28,$G$359,IF(AO71&gt;0.284,$G$355,$G$356))),0)</f>
        <v>0</v>
      </c>
      <c r="AM70" s="40"/>
      <c r="AN70" s="33"/>
      <c r="AO70" s="33"/>
      <c r="AP70" s="40"/>
      <c r="AQ70" s="40"/>
      <c r="AR70" s="39">
        <f>IFERROR(VLOOKUP(AR412,DAY!$A$2:$E$744,5,0),0)</f>
        <v>0</v>
      </c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27.75" customHeight="1" x14ac:dyDescent="0.4">
      <c r="A71" s="193"/>
      <c r="B71" s="437"/>
      <c r="C71" s="129" t="s">
        <v>5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433">
        <f>IFERROR(AN71,0)</f>
        <v>0</v>
      </c>
      <c r="AG71" s="434"/>
      <c r="AH71" s="425"/>
      <c r="AI71" s="435">
        <f>IFERROR(AO71,0)</f>
        <v>0</v>
      </c>
      <c r="AJ71" s="434"/>
      <c r="AK71" s="426"/>
      <c r="AN71" s="46" t="e">
        <f>ROUNDDOWN(AG70/AF70,3)</f>
        <v>#DIV/0!</v>
      </c>
      <c r="AO71" s="47" t="e">
        <f>ROUNDDOWN(AJ70/AI70,3)</f>
        <v>#DIV/0!</v>
      </c>
      <c r="AR71" s="43">
        <f>IFERROR(VLOOKUP(AR412,DAY!$A$2:$E$744,6,0),0)</f>
        <v>0</v>
      </c>
    </row>
    <row r="72" spans="1:53" ht="27.75" customHeight="1" x14ac:dyDescent="0.4">
      <c r="A72" s="193"/>
      <c r="B72" s="436" t="str">
        <f>$B$24</f>
        <v>作業員C</v>
      </c>
      <c r="C72" s="126" t="s">
        <v>4</v>
      </c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37">
        <f>IF(COUNT(D72:AE72)=0,+(COUNTIF(D72:AE72,"作業"))+(COUNTIF(D72:AE72,"休日")),"")</f>
        <v>0</v>
      </c>
      <c r="AG72" s="138">
        <f>IF(+COUNT(D72:AE72)=0,(COUNTIF(D72:AE72,"休日")),"")</f>
        <v>0</v>
      </c>
      <c r="AH72" s="424">
        <f>IFERROR(IF(COUNTA(D72:AE72)=0,0,IF(COUNTA(D72:AE72)&lt;28,$G$359,IF(AN73&gt;0.284,$G$357,$G$358))),0)</f>
        <v>0</v>
      </c>
      <c r="AI72" s="141">
        <f>IF(COUNT(D73:AE73)=0,+(COUNTIF(D73:AE73,"作業"))+(COUNTIF(D73:AE73,"休日")),"")</f>
        <v>0</v>
      </c>
      <c r="AJ72" s="138">
        <f>IF(COUNT(D73:AE73)=0,(COUNTIF(D73:AE73,"休日")),"")</f>
        <v>0</v>
      </c>
      <c r="AK72" s="333">
        <f>IFERROR(IF(COUNTA(D73:AE73)=0,0,IF(COUNTA(D73:AE73)&lt;28,$G$359,IF(AO73&gt;0.284,$G$355,$G$356))),0)</f>
        <v>0</v>
      </c>
      <c r="AM72" s="40"/>
      <c r="AN72" s="33"/>
      <c r="AO72" s="33"/>
      <c r="AP72" s="40"/>
      <c r="AQ72" s="40"/>
      <c r="AR72" s="39">
        <f>IFERROR(VLOOKUP(AR414,DAY!$A$2:$E$744,5,0),0)</f>
        <v>0</v>
      </c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27.75" customHeight="1" x14ac:dyDescent="0.4">
      <c r="A73" s="193"/>
      <c r="B73" s="437"/>
      <c r="C73" s="129" t="s">
        <v>5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433">
        <f>IFERROR(AN73,0)</f>
        <v>0</v>
      </c>
      <c r="AG73" s="434"/>
      <c r="AH73" s="425"/>
      <c r="AI73" s="435">
        <f>IFERROR(AO73,0)</f>
        <v>0</v>
      </c>
      <c r="AJ73" s="434"/>
      <c r="AK73" s="426"/>
      <c r="AN73" s="46" t="e">
        <f>ROUNDDOWN(AG72/AF72,3)</f>
        <v>#DIV/0!</v>
      </c>
      <c r="AO73" s="47" t="e">
        <f>ROUNDDOWN(AJ72/AI72,3)</f>
        <v>#DIV/0!</v>
      </c>
      <c r="AR73" s="43">
        <f>IFERROR(VLOOKUP(AR414,DAY!$A$2:$E$744,6,0),0)</f>
        <v>0</v>
      </c>
    </row>
    <row r="74" spans="1:53" ht="27.75" customHeight="1" x14ac:dyDescent="0.4">
      <c r="A74" s="193"/>
      <c r="B74" s="436" t="str">
        <f>$B$26</f>
        <v>作業員D</v>
      </c>
      <c r="C74" s="126" t="s">
        <v>4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37">
        <f>IF(COUNT(D74:AE74)=0,+(COUNTIF(D74:AE74,"作業"))+(COUNTIF(D74:AE74,"休日")),"")</f>
        <v>0</v>
      </c>
      <c r="AG74" s="138">
        <f>IF(+COUNT(D74:AE74)=0,(COUNTIF(D74:AE74,"休日")),"")</f>
        <v>0</v>
      </c>
      <c r="AH74" s="424">
        <f>IFERROR(IF(COUNTA(D74:AE74)=0,0,IF(COUNTA(D74:AE74)&lt;28,$G$359,IF(AN75&gt;0.284,$G$357,$G$358))),0)</f>
        <v>0</v>
      </c>
      <c r="AI74" s="141">
        <f>IF(COUNT(D75:AE75)=0,+(COUNTIF(D75:AE75,"作業"))+(COUNTIF(D75:AE75,"休日")),"")</f>
        <v>0</v>
      </c>
      <c r="AJ74" s="138">
        <f>IF(COUNT(D75:AE75)=0,(COUNTIF(D75:AE75,"休日")),"")</f>
        <v>0</v>
      </c>
      <c r="AK74" s="333">
        <f>IFERROR(IF(COUNTA(D75:AE75)=0,0,IF(COUNTA(D75:AE75)&lt;28,$G$359,IF(AO75&gt;0.284,$G$355,$G$356))),0)</f>
        <v>0</v>
      </c>
      <c r="AM74" s="40"/>
      <c r="AN74" s="33"/>
      <c r="AO74" s="33"/>
      <c r="AP74" s="40"/>
      <c r="AQ74" s="40"/>
      <c r="AR74" s="39">
        <f>IFERROR(VLOOKUP(AR416,DAY!$A$2:$E$744,5,0),0)</f>
        <v>0</v>
      </c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27.75" customHeight="1" x14ac:dyDescent="0.4">
      <c r="A75" s="193"/>
      <c r="B75" s="437"/>
      <c r="C75" s="129" t="s">
        <v>5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433">
        <f>IFERROR(AN75,0)</f>
        <v>0</v>
      </c>
      <c r="AG75" s="434"/>
      <c r="AH75" s="425"/>
      <c r="AI75" s="435">
        <f>IFERROR(AO75,0)</f>
        <v>0</v>
      </c>
      <c r="AJ75" s="434"/>
      <c r="AK75" s="426"/>
      <c r="AN75" s="46" t="e">
        <f>ROUNDDOWN(AG74/AF74,3)</f>
        <v>#DIV/0!</v>
      </c>
      <c r="AO75" s="47" t="e">
        <f>ROUNDDOWN(AJ74/AI74,3)</f>
        <v>#DIV/0!</v>
      </c>
      <c r="AR75" s="43">
        <f>IFERROR(VLOOKUP(AR416,DAY!$A$2:$E$744,6,0),0)</f>
        <v>0</v>
      </c>
    </row>
    <row r="76" spans="1:53" ht="27.75" customHeight="1" x14ac:dyDescent="0.4">
      <c r="A76" s="193"/>
      <c r="B76" s="436" t="str">
        <f>$B$28</f>
        <v>作業員E</v>
      </c>
      <c r="C76" s="126" t="s">
        <v>4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37">
        <f>IF(COUNT(D76:AE76)=0,+(COUNTIF(D76:AE76,"作業"))+(COUNTIF(D76:AE76,"休日")),"")</f>
        <v>0</v>
      </c>
      <c r="AG76" s="138">
        <f>IF(+COUNT(D76:AE76)=0,(COUNTIF(D76:AE76,"休日")),"")</f>
        <v>0</v>
      </c>
      <c r="AH76" s="424">
        <f>IFERROR(IF(COUNTA(D76:AE76)=0,0,IF(COUNTA(D76:AE76)&lt;28,$G$359,IF(AN77&gt;0.284,$G$357,$G$358))),0)</f>
        <v>0</v>
      </c>
      <c r="AI76" s="141">
        <f>IF(COUNT(D77:AE77)=0,+(COUNTIF(D77:AE77,"作業"))+(COUNTIF(D77:AE77,"休日")),"")</f>
        <v>0</v>
      </c>
      <c r="AJ76" s="138">
        <f>IF(COUNT(D77:AE77)=0,(COUNTIF(D77:AE77,"休日")),"")</f>
        <v>0</v>
      </c>
      <c r="AK76" s="333">
        <f>IFERROR(IF(COUNTA(D77:AE77)=0,0,IF(COUNTA(D77:AE77)&lt;28,$G$359,IF(AO77&gt;0.284,$G$355,$G$356))),0)</f>
        <v>0</v>
      </c>
      <c r="AM76" s="40"/>
      <c r="AN76" s="33"/>
      <c r="AO76" s="33"/>
      <c r="AP76" s="40"/>
      <c r="AQ76" s="40"/>
      <c r="AR76" s="39">
        <f>IFERROR(VLOOKUP(AR418,DAY!$A$2:$E$744,5,0),0)</f>
        <v>0</v>
      </c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27.75" customHeight="1" x14ac:dyDescent="0.4">
      <c r="A77" s="193"/>
      <c r="B77" s="437"/>
      <c r="C77" s="129" t="s">
        <v>5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433">
        <f>IFERROR(AN77,0)</f>
        <v>0</v>
      </c>
      <c r="AG77" s="434"/>
      <c r="AH77" s="425"/>
      <c r="AI77" s="435">
        <f>IFERROR(AO77,0)</f>
        <v>0</v>
      </c>
      <c r="AJ77" s="434"/>
      <c r="AK77" s="426"/>
      <c r="AN77" s="46" t="e">
        <f>ROUNDDOWN(AG76/AF76,3)</f>
        <v>#DIV/0!</v>
      </c>
      <c r="AO77" s="47" t="e">
        <f>ROUNDDOWN(AJ76/AI76,3)</f>
        <v>#DIV/0!</v>
      </c>
      <c r="AR77" s="43">
        <f>IFERROR(VLOOKUP(AR418,DAY!$A$2:$E$744,6,0),0)</f>
        <v>0</v>
      </c>
    </row>
    <row r="78" spans="1:53" ht="27.75" customHeight="1" x14ac:dyDescent="0.4">
      <c r="A78" s="193"/>
      <c r="B78" s="436" t="str">
        <f>$B$30</f>
        <v>作業員F</v>
      </c>
      <c r="C78" s="126" t="s">
        <v>4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37">
        <f>IF(COUNT(D78:AE78)=0,+(COUNTIF(D78:AE78,"作業"))+(COUNTIF(D78:AE78,"休日")),"")</f>
        <v>0</v>
      </c>
      <c r="AG78" s="138">
        <f>IF(+COUNT(D78:AE78)=0,(COUNTIF(D78:AE78,"休日")),"")</f>
        <v>0</v>
      </c>
      <c r="AH78" s="424">
        <f>IFERROR(IF(COUNTA(D78:AE78)=0,0,IF(COUNTA(D78:AE78)&lt;28,$G$359,IF(AN79&gt;0.284,$G$357,$G$358))),0)</f>
        <v>0</v>
      </c>
      <c r="AI78" s="141">
        <f>IF(COUNT(D79:AE79)=0,+(COUNTIF(D79:AE79,"作業"))+(COUNTIF(D79:AE79,"休日")),"")</f>
        <v>0</v>
      </c>
      <c r="AJ78" s="138">
        <f>IF(COUNT(D79:AE79)=0,(COUNTIF(D79:AE79,"休日")),"")</f>
        <v>0</v>
      </c>
      <c r="AK78" s="333">
        <f>IFERROR(IF(COUNTA(D79:AE79)=0,0,IF(COUNTA(D79:AE79)&lt;28,$G$359,IF(AO79&gt;0.284,$G$355,$G$356))),0)</f>
        <v>0</v>
      </c>
      <c r="AM78" s="40"/>
      <c r="AN78" s="33"/>
      <c r="AO78" s="33"/>
      <c r="AP78" s="40"/>
      <c r="AQ78" s="40"/>
      <c r="AR78" s="39">
        <f>IFERROR(VLOOKUP(AR373,DAY!$A$2:$E$744,5,0),0)</f>
        <v>0</v>
      </c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27.75" customHeight="1" thickBot="1" x14ac:dyDescent="0.45">
      <c r="A79" s="222"/>
      <c r="B79" s="437"/>
      <c r="C79" s="127" t="s">
        <v>5</v>
      </c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335">
        <f>IFERROR(AN79,0)</f>
        <v>0</v>
      </c>
      <c r="AG79" s="336"/>
      <c r="AH79" s="419"/>
      <c r="AI79" s="423">
        <f>IFERROR(AO79,0)</f>
        <v>0</v>
      </c>
      <c r="AJ79" s="336"/>
      <c r="AK79" s="334"/>
      <c r="AN79" s="46" t="e">
        <f>ROUNDDOWN(AG78/AF78,3)</f>
        <v>#DIV/0!</v>
      </c>
      <c r="AO79" s="47" t="e">
        <f>ROUNDDOWN(AJ78/AI78,3)</f>
        <v>#DIV/0!</v>
      </c>
      <c r="AR79" s="43">
        <f>IFERROR(VLOOKUP(AR373,DAY!$A$2:$E$744,6,0),0)</f>
        <v>0</v>
      </c>
    </row>
    <row r="80" spans="1:53" s="42" customFormat="1" ht="27.75" customHeight="1" thickBot="1" x14ac:dyDescent="0.45">
      <c r="A80" s="196" t="s">
        <v>66</v>
      </c>
      <c r="B80" s="427" t="s">
        <v>0</v>
      </c>
      <c r="C80" s="428"/>
      <c r="D80" s="48">
        <f>IFERROR(VLOOKUP(D373,DAY!$A$2:$E$3000,2,0),0)</f>
        <v>7</v>
      </c>
      <c r="E80" s="48">
        <f>IFERROR(VLOOKUP(E373,DAY!$A$2:$E$744,2,0),0)</f>
        <v>7</v>
      </c>
      <c r="F80" s="48">
        <f>IFERROR(VLOOKUP(F373,DAY!$A$2:$E$744,2,0),0)</f>
        <v>7</v>
      </c>
      <c r="G80" s="48">
        <f>IFERROR(VLOOKUP(G373,DAY!$A$2:$E$744,2,0),0)</f>
        <v>7</v>
      </c>
      <c r="H80" s="48">
        <f>IFERROR(VLOOKUP(H373,DAY!$A$2:$E$744,2,0),0)</f>
        <v>7</v>
      </c>
      <c r="I80" s="48">
        <f>IFERROR(VLOOKUP(I373,DAY!$A$2:$E$744,2,0),0)</f>
        <v>7</v>
      </c>
      <c r="J80" s="48">
        <f>IFERROR(VLOOKUP(J373,DAY!$A$2:$E$744,2,0),0)</f>
        <v>7</v>
      </c>
      <c r="K80" s="48">
        <f>IFERROR(VLOOKUP(K373,DAY!$A$2:$E$744,2,0),0)</f>
        <v>7</v>
      </c>
      <c r="L80" s="48">
        <f>IFERROR(VLOOKUP(L373,DAY!$A$2:$E$744,2,0),0)</f>
        <v>7</v>
      </c>
      <c r="M80" s="48">
        <f>IFERROR(VLOOKUP(M373,DAY!$A$2:$E$744,2,0),0)</f>
        <v>7</v>
      </c>
      <c r="N80" s="48">
        <f>IFERROR(VLOOKUP(N373,DAY!$A$2:$E$744,2,0),0)</f>
        <v>8</v>
      </c>
      <c r="O80" s="48">
        <f>IFERROR(VLOOKUP(O373,DAY!$A$2:$E$744,2,0),0)</f>
        <v>8</v>
      </c>
      <c r="P80" s="48">
        <f>IFERROR(VLOOKUP(P373,DAY!$A$2:$E$744,2,0),0)</f>
        <v>8</v>
      </c>
      <c r="Q80" s="48">
        <f>IFERROR(VLOOKUP(Q373,DAY!$A$2:$E$744,2,0),0)</f>
        <v>8</v>
      </c>
      <c r="R80" s="48">
        <f>IFERROR(VLOOKUP(R373,DAY!$A$2:$E$744,2,0),0)</f>
        <v>8</v>
      </c>
      <c r="S80" s="48">
        <f>IFERROR(VLOOKUP(S373,DAY!$A$2:$E$744,2,0),0)</f>
        <v>8</v>
      </c>
      <c r="T80" s="48">
        <f>IFERROR(VLOOKUP(T373,DAY!$A$2:$E$744,2,0),0)</f>
        <v>8</v>
      </c>
      <c r="U80" s="48">
        <f>IFERROR(VLOOKUP(U373,DAY!$A$2:$E$744,2,0),0)</f>
        <v>8</v>
      </c>
      <c r="V80" s="48">
        <f>IFERROR(VLOOKUP(V373,DAY!$A$2:$E$744,2,0),0)</f>
        <v>8</v>
      </c>
      <c r="W80" s="48">
        <f>IFERROR(VLOOKUP(W373,DAY!$A$2:$E$744,2,0),0)</f>
        <v>8</v>
      </c>
      <c r="X80" s="48">
        <f>IFERROR(VLOOKUP(X373,DAY!$A$2:$E$744,2,0),0)</f>
        <v>8</v>
      </c>
      <c r="Y80" s="48">
        <f>IFERROR(VLOOKUP(Y373,DAY!$A$2:$E$744,2,0),0)</f>
        <v>8</v>
      </c>
      <c r="Z80" s="48">
        <f>IFERROR(VLOOKUP(Z373,DAY!$A$2:$E$744,2,0),0)</f>
        <v>8</v>
      </c>
      <c r="AA80" s="48">
        <f>IFERROR(VLOOKUP(AA373,DAY!$A$2:$E$744,2,0),0)</f>
        <v>8</v>
      </c>
      <c r="AB80" s="48">
        <f>IFERROR(VLOOKUP(AB373,DAY!$A$2:$E$744,2,0),0)</f>
        <v>8</v>
      </c>
      <c r="AC80" s="48">
        <f>IFERROR(VLOOKUP(AC373,DAY!$A$2:$E$744,2,0),0)</f>
        <v>8</v>
      </c>
      <c r="AD80" s="48">
        <f>IFERROR(VLOOKUP(AD373,DAY!$A$2:$E$744,2,0),0)</f>
        <v>8</v>
      </c>
      <c r="AE80" s="48">
        <f>IFERROR(VLOOKUP(AE373,DAY!$A$2:$E$744,2,0),0)</f>
        <v>8</v>
      </c>
      <c r="AF80" s="337" t="s">
        <v>11</v>
      </c>
      <c r="AG80" s="339" t="s">
        <v>12</v>
      </c>
      <c r="AH80" s="414" t="s">
        <v>84</v>
      </c>
      <c r="AI80" s="416" t="s">
        <v>11</v>
      </c>
      <c r="AJ80" s="342" t="s">
        <v>13</v>
      </c>
      <c r="AK80" s="211" t="s">
        <v>84</v>
      </c>
      <c r="AL80" s="40"/>
      <c r="AM80" s="20"/>
      <c r="AN80" s="33"/>
      <c r="AO80" s="33"/>
      <c r="AP80" s="20"/>
      <c r="AQ80" s="20"/>
      <c r="AR80" s="45">
        <f>IFERROR(VLOOKUP(AR373,DAY!$A$2:$E$744,7,0),0)</f>
        <v>0</v>
      </c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ht="27.75" customHeight="1" x14ac:dyDescent="0.4">
      <c r="A81" s="193"/>
      <c r="B81" s="429" t="s">
        <v>1</v>
      </c>
      <c r="C81" s="430"/>
      <c r="D81" s="35">
        <f>IFERROR(VLOOKUP(D373,DAY!$A$2:$E$3000,3,0),0)</f>
        <v>22</v>
      </c>
      <c r="E81" s="35">
        <f>IFERROR(VLOOKUP(E373,DAY!$A$2:$E$744,3,0),0)</f>
        <v>23</v>
      </c>
      <c r="F81" s="35">
        <f>IFERROR(VLOOKUP(F373,DAY!$A$2:$E$744,3,0),0)</f>
        <v>24</v>
      </c>
      <c r="G81" s="35">
        <f>IFERROR(VLOOKUP(G373,DAY!$A$2:$E$744,3,0),0)</f>
        <v>25</v>
      </c>
      <c r="H81" s="35">
        <f>IFERROR(VLOOKUP(H373,DAY!$A$2:$E$744,3,0),0)</f>
        <v>26</v>
      </c>
      <c r="I81" s="35">
        <f>IFERROR(VLOOKUP(I373,DAY!$A$2:$E$744,3,0),0)</f>
        <v>27</v>
      </c>
      <c r="J81" s="35">
        <f>IFERROR(VLOOKUP(J373,DAY!$A$2:$E$744,3,0),0)</f>
        <v>28</v>
      </c>
      <c r="K81" s="35">
        <f>IFERROR(VLOOKUP(K373,DAY!$A$2:$E$744,3,0),0)</f>
        <v>29</v>
      </c>
      <c r="L81" s="35">
        <f>IFERROR(VLOOKUP(L373,DAY!$A$2:$E$744,3,0),0)</f>
        <v>30</v>
      </c>
      <c r="M81" s="35">
        <f>IFERROR(VLOOKUP(M373,DAY!$A$2:$E$744,3,0),0)</f>
        <v>31</v>
      </c>
      <c r="N81" s="35">
        <f>IFERROR(VLOOKUP(N373,DAY!$A$2:$E$744,3,0),0)</f>
        <v>1</v>
      </c>
      <c r="O81" s="35">
        <f>IFERROR(VLOOKUP(O373,DAY!$A$2:$E$744,3,0),0)</f>
        <v>2</v>
      </c>
      <c r="P81" s="35">
        <f>IFERROR(VLOOKUP(P373,DAY!$A$2:$E$744,3,0),0)</f>
        <v>3</v>
      </c>
      <c r="Q81" s="35">
        <f>IFERROR(VLOOKUP(Q373,DAY!$A$2:$E$744,3,0),0)</f>
        <v>4</v>
      </c>
      <c r="R81" s="35">
        <f>IFERROR(VLOOKUP(R373,DAY!$A$2:$E$744,3,0),0)</f>
        <v>5</v>
      </c>
      <c r="S81" s="35">
        <f>IFERROR(VLOOKUP(S373,DAY!$A$2:$E$744,3,0),0)</f>
        <v>6</v>
      </c>
      <c r="T81" s="35">
        <f>IFERROR(VLOOKUP(T373,DAY!$A$2:$E$744,3,0),0)</f>
        <v>7</v>
      </c>
      <c r="U81" s="35">
        <f>IFERROR(VLOOKUP(U373,DAY!$A$2:$E$744,3,0),0)</f>
        <v>8</v>
      </c>
      <c r="V81" s="35">
        <f>IFERROR(VLOOKUP(V373,DAY!$A$2:$E$744,3,0),0)</f>
        <v>9</v>
      </c>
      <c r="W81" s="35">
        <f>IFERROR(VLOOKUP(W373,DAY!$A$2:$E$744,3,0),0)</f>
        <v>10</v>
      </c>
      <c r="X81" s="35">
        <f>IFERROR(VLOOKUP(X373,DAY!$A$2:$E$744,3,0),0)</f>
        <v>11</v>
      </c>
      <c r="Y81" s="35">
        <f>IFERROR(VLOOKUP(Y373,DAY!$A$2:$E$744,3,0),0)</f>
        <v>12</v>
      </c>
      <c r="Z81" s="35">
        <f>IFERROR(VLOOKUP(Z373,DAY!$A$2:$E$744,3,0),0)</f>
        <v>13</v>
      </c>
      <c r="AA81" s="35">
        <f>IFERROR(VLOOKUP(AA373,DAY!$A$2:$E$744,3,0),0)</f>
        <v>14</v>
      </c>
      <c r="AB81" s="35">
        <f>IFERROR(VLOOKUP(AB373,DAY!$A$2:$E$744,3,0),0)</f>
        <v>15</v>
      </c>
      <c r="AC81" s="35">
        <f>IFERROR(VLOOKUP(AC373,DAY!$A$2:$E$744,3,0),0)</f>
        <v>16</v>
      </c>
      <c r="AD81" s="35">
        <f>IFERROR(VLOOKUP(AD373,DAY!$A$2:$E$744,3,0),0)</f>
        <v>17</v>
      </c>
      <c r="AE81" s="36">
        <f>IFERROR(VLOOKUP(AE373,DAY!$A$2:$E$744,3,0),0)</f>
        <v>18</v>
      </c>
      <c r="AF81" s="338"/>
      <c r="AG81" s="340"/>
      <c r="AH81" s="414"/>
      <c r="AI81" s="417"/>
      <c r="AJ81" s="340"/>
      <c r="AK81" s="211"/>
      <c r="AN81" s="33"/>
      <c r="AO81" s="33"/>
      <c r="AR81" s="38">
        <f>IFERROR(VLOOKUP(AR374,DAY!$A$2:$E$744,2,0),0)</f>
        <v>0</v>
      </c>
    </row>
    <row r="82" spans="1:53" ht="27.75" customHeight="1" x14ac:dyDescent="0.4">
      <c r="A82" s="193"/>
      <c r="B82" s="431" t="s">
        <v>2</v>
      </c>
      <c r="C82" s="432"/>
      <c r="D82" s="38" t="str">
        <f>IFERROR(VLOOKUP(D373,DAY!$A$2:$E$3000,4,0),0)</f>
        <v>月</v>
      </c>
      <c r="E82" s="38" t="str">
        <f>IFERROR(VLOOKUP(E373,DAY!$A$2:$E$3000,4,0),0)</f>
        <v>火</v>
      </c>
      <c r="F82" s="38" t="str">
        <f>IFERROR(VLOOKUP(F373,DAY!$A$2:$E$3000,4,0),0)</f>
        <v>水</v>
      </c>
      <c r="G82" s="38" t="str">
        <f>IFERROR(VLOOKUP(G373,DAY!$A$2:$E$3000,4,0),0)</f>
        <v>木</v>
      </c>
      <c r="H82" s="38" t="str">
        <f>IFERROR(VLOOKUP(H373,DAY!$A$2:$E$3000,4,0),0)</f>
        <v>金</v>
      </c>
      <c r="I82" s="38" t="str">
        <f>IFERROR(VLOOKUP(I373,DAY!$A$2:$E$3000,4,0),0)</f>
        <v>土</v>
      </c>
      <c r="J82" s="38" t="str">
        <f>IFERROR(VLOOKUP(J373,DAY!$A$2:$E$3000,4,0),0)</f>
        <v>日</v>
      </c>
      <c r="K82" s="38" t="str">
        <f>IFERROR(VLOOKUP(K373,DAY!$A$2:$E$3000,4,0),0)</f>
        <v>月</v>
      </c>
      <c r="L82" s="38" t="str">
        <f>IFERROR(VLOOKUP(L373,DAY!$A$2:$E$3000,4,0),0)</f>
        <v>火</v>
      </c>
      <c r="M82" s="38" t="str">
        <f>IFERROR(VLOOKUP(M373,DAY!$A$2:$E$3000,4,0),0)</f>
        <v>水</v>
      </c>
      <c r="N82" s="38" t="str">
        <f>IFERROR(VLOOKUP(N373,DAY!$A$2:$E$3000,4,0),0)</f>
        <v>木</v>
      </c>
      <c r="O82" s="38" t="str">
        <f>IFERROR(VLOOKUP(O373,DAY!$A$2:$E$3000,4,0),0)</f>
        <v>金</v>
      </c>
      <c r="P82" s="38" t="str">
        <f>IFERROR(VLOOKUP(P373,DAY!$A$2:$E$3000,4,0),0)</f>
        <v>土</v>
      </c>
      <c r="Q82" s="38" t="str">
        <f>IFERROR(VLOOKUP(Q373,DAY!$A$2:$E$3000,4,0),0)</f>
        <v>日</v>
      </c>
      <c r="R82" s="38" t="str">
        <f>IFERROR(VLOOKUP(R373,DAY!$A$2:$E$3000,4,0),0)</f>
        <v>月</v>
      </c>
      <c r="S82" s="38" t="str">
        <f>IFERROR(VLOOKUP(S373,DAY!$A$2:$E$3000,4,0),0)</f>
        <v>火</v>
      </c>
      <c r="T82" s="38" t="str">
        <f>IFERROR(VLOOKUP(T373,DAY!$A$2:$E$3000,4,0),0)</f>
        <v>水</v>
      </c>
      <c r="U82" s="38" t="str">
        <f>IFERROR(VLOOKUP(U373,DAY!$A$2:$E$3000,4,0),0)</f>
        <v>木</v>
      </c>
      <c r="V82" s="38" t="str">
        <f>IFERROR(VLOOKUP(V373,DAY!$A$2:$E$3000,4,0),0)</f>
        <v>金</v>
      </c>
      <c r="W82" s="38" t="str">
        <f>IFERROR(VLOOKUP(W373,DAY!$A$2:$E$3000,4,0),0)</f>
        <v>土</v>
      </c>
      <c r="X82" s="38" t="str">
        <f>IFERROR(VLOOKUP(X373,DAY!$A$2:$E$3000,4,0),0)</f>
        <v>日</v>
      </c>
      <c r="Y82" s="38" t="str">
        <f>IFERROR(VLOOKUP(Y373,DAY!$A$2:$E$3000,4,0),0)</f>
        <v>月</v>
      </c>
      <c r="Z82" s="38" t="str">
        <f>IFERROR(VLOOKUP(Z373,DAY!$A$2:$E$3000,4,0),0)</f>
        <v>火</v>
      </c>
      <c r="AA82" s="38" t="str">
        <f>IFERROR(VLOOKUP(AA373,DAY!$A$2:$E$3000,4,0),0)</f>
        <v>水</v>
      </c>
      <c r="AB82" s="38" t="str">
        <f>IFERROR(VLOOKUP(AB373,DAY!$A$2:$E$3000,4,0),0)</f>
        <v>木</v>
      </c>
      <c r="AC82" s="38" t="str">
        <f>IFERROR(VLOOKUP(AC373,DAY!$A$2:$E$3000,4,0),0)</f>
        <v>金</v>
      </c>
      <c r="AD82" s="38" t="str">
        <f>IFERROR(VLOOKUP(AD373,DAY!$A$2:$E$3000,4,0),0)</f>
        <v>土</v>
      </c>
      <c r="AE82" s="38" t="str">
        <f>IFERROR(VLOOKUP(AE373,DAY!$A$2:$E$3000,4,0),0)</f>
        <v>日</v>
      </c>
      <c r="AF82" s="338"/>
      <c r="AG82" s="340"/>
      <c r="AH82" s="414"/>
      <c r="AI82" s="417"/>
      <c r="AJ82" s="340"/>
      <c r="AK82" s="211"/>
      <c r="AN82" s="33"/>
      <c r="AO82" s="33"/>
      <c r="AR82" s="37">
        <f>IFERROR(VLOOKUP(AR374,DAY!$A$2:$E$744,3,0),0)</f>
        <v>0</v>
      </c>
    </row>
    <row r="83" spans="1:53" ht="88.5" customHeight="1" x14ac:dyDescent="0.4">
      <c r="A83" s="193"/>
      <c r="B83" s="438" t="s">
        <v>3</v>
      </c>
      <c r="C83" s="439"/>
      <c r="D83" s="39" t="str">
        <f>IFERROR(VLOOKUP(D373,DAY!$A$2:$E$3000,5,0),0)</f>
        <v/>
      </c>
      <c r="E83" s="39" t="str">
        <f>IFERROR(VLOOKUP(E373,DAY!$A$2:$E$3000,5,0),0)</f>
        <v/>
      </c>
      <c r="F83" s="39" t="str">
        <f>IFERROR(VLOOKUP(F373,DAY!$A$2:$E$3000,5,0),0)</f>
        <v/>
      </c>
      <c r="G83" s="39" t="str">
        <f>IFERROR(VLOOKUP(G373,DAY!$A$2:$E$3000,5,0),0)</f>
        <v/>
      </c>
      <c r="H83" s="39" t="str">
        <f>IFERROR(VLOOKUP(H373,DAY!$A$2:$E$3000,5,0),0)</f>
        <v/>
      </c>
      <c r="I83" s="39" t="str">
        <f>IFERROR(VLOOKUP(I373,DAY!$A$2:$E$3000,5,0),0)</f>
        <v/>
      </c>
      <c r="J83" s="39" t="str">
        <f>IFERROR(VLOOKUP(J373,DAY!$A$2:$E$3000,5,0),0)</f>
        <v/>
      </c>
      <c r="K83" s="39" t="str">
        <f>IFERROR(VLOOKUP(K373,DAY!$A$2:$E$3000,5,0),0)</f>
        <v/>
      </c>
      <c r="L83" s="39" t="str">
        <f>IFERROR(VLOOKUP(L373,DAY!$A$2:$E$3000,5,0),0)</f>
        <v/>
      </c>
      <c r="M83" s="39" t="str">
        <f>IFERROR(VLOOKUP(M373,DAY!$A$2:$E$3000,5,0),0)</f>
        <v/>
      </c>
      <c r="N83" s="39" t="str">
        <f>IFERROR(VLOOKUP(N373,DAY!$A$2:$E$3000,5,0),0)</f>
        <v/>
      </c>
      <c r="O83" s="39" t="str">
        <f>IFERROR(VLOOKUP(O373,DAY!$A$2:$E$3000,5,0),0)</f>
        <v/>
      </c>
      <c r="P83" s="39" t="str">
        <f>IFERROR(VLOOKUP(P373,DAY!$A$2:$E$3000,5,0),0)</f>
        <v/>
      </c>
      <c r="Q83" s="39" t="str">
        <f>IFERROR(VLOOKUP(Q373,DAY!$A$2:$E$3000,5,0),0)</f>
        <v/>
      </c>
      <c r="R83" s="39" t="str">
        <f>IFERROR(VLOOKUP(R373,DAY!$A$2:$E$3000,5,0),0)</f>
        <v/>
      </c>
      <c r="S83" s="39" t="str">
        <f>IFERROR(VLOOKUP(S373,DAY!$A$2:$E$3000,5,0),0)</f>
        <v/>
      </c>
      <c r="T83" s="39" t="str">
        <f>IFERROR(VLOOKUP(T373,DAY!$A$2:$E$3000,5,0),0)</f>
        <v/>
      </c>
      <c r="U83" s="39" t="str">
        <f>IFERROR(VLOOKUP(U373,DAY!$A$2:$E$3000,5,0),0)</f>
        <v/>
      </c>
      <c r="V83" s="39" t="str">
        <f>IFERROR(VLOOKUP(V373,DAY!$A$2:$E$3000,5,0),0)</f>
        <v/>
      </c>
      <c r="W83" s="39" t="str">
        <f>IFERROR(VLOOKUP(W373,DAY!$A$2:$E$3000,5,0),0)</f>
        <v/>
      </c>
      <c r="X83" s="39" t="str">
        <f>IFERROR(VLOOKUP(X373,DAY!$A$2:$E$3000,5,0),0)</f>
        <v>山の日</v>
      </c>
      <c r="Y83" s="39" t="str">
        <f>IFERROR(VLOOKUP(Y373,DAY!$A$2:$E$3000,5,0),0)</f>
        <v>振替休日</v>
      </c>
      <c r="Z83" s="39" t="str">
        <f>IFERROR(VLOOKUP(Z373,DAY!$A$2:$E$3000,5,0),0)</f>
        <v/>
      </c>
      <c r="AA83" s="39" t="str">
        <f>IFERROR(VLOOKUP(AA373,DAY!$A$2:$E$3000,5,0),0)</f>
        <v/>
      </c>
      <c r="AB83" s="39" t="str">
        <f>IFERROR(VLOOKUP(AB373,DAY!$A$2:$E$3000,5,0),0)</f>
        <v/>
      </c>
      <c r="AC83" s="39" t="str">
        <f>IFERROR(VLOOKUP(AC373,DAY!$A$2:$E$3000,5,0),0)</f>
        <v/>
      </c>
      <c r="AD83" s="39" t="str">
        <f>IFERROR(VLOOKUP(AD373,DAY!$A$2:$E$3000,5,0),0)</f>
        <v/>
      </c>
      <c r="AE83" s="39" t="str">
        <f>IFERROR(VLOOKUP(AE373,DAY!$A$2:$E$3000,5,0),0)</f>
        <v/>
      </c>
      <c r="AF83" s="338"/>
      <c r="AG83" s="340"/>
      <c r="AH83" s="415"/>
      <c r="AI83" s="417"/>
      <c r="AJ83" s="340"/>
      <c r="AK83" s="212"/>
      <c r="AN83" s="41"/>
      <c r="AO83" s="41"/>
      <c r="AR83" s="37">
        <f>IFERROR(VLOOKUP(AR374,DAY!$A$2:$E$744,4,0),0)</f>
        <v>0</v>
      </c>
    </row>
    <row r="84" spans="1:53" ht="27.75" customHeight="1" x14ac:dyDescent="0.4">
      <c r="A84" s="193"/>
      <c r="B84" s="436" t="str">
        <f>$B$20</f>
        <v>作業員A</v>
      </c>
      <c r="C84" s="126" t="s">
        <v>4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37">
        <f>IF(COUNT(D84:AE84)=0,+(COUNTIF(D84:AE84,"作業"))+(COUNTIF(D84:AE84,"休日")),"")</f>
        <v>0</v>
      </c>
      <c r="AG84" s="138">
        <f>IF(+COUNT(D84:AE84)=0,(COUNTIF(D84:AE84,"休日")),"")</f>
        <v>0</v>
      </c>
      <c r="AH84" s="424">
        <f>IFERROR(IF(COUNTA(D84:AE84)=0,0,IF(COUNTA(D84:AE84)&lt;28,$G$359,IF(AN85&gt;0.284,$G$357,$G$358))),0)</f>
        <v>0</v>
      </c>
      <c r="AI84" s="141">
        <f>IF(COUNT(D85:AE85)=0,+(COUNTIF(D85:AE85,"作業"))+(COUNTIF(D85:AE85,"休日")),"")</f>
        <v>0</v>
      </c>
      <c r="AJ84" s="138">
        <f>IF(COUNT(D85:AE85)=0,(COUNTIF(D85:AE85,"休日")),"")</f>
        <v>0</v>
      </c>
      <c r="AK84" s="333">
        <f>IFERROR(IF(COUNTA(D85:AE85)=0,0,IF(COUNTA(D85:AE85)&lt;28,$G$359,IF(AO85&gt;0.284,$G$355,$G$356))),0)</f>
        <v>0</v>
      </c>
      <c r="AM84" s="40"/>
      <c r="AN84" s="33"/>
      <c r="AO84" s="33"/>
      <c r="AP84" s="40"/>
      <c r="AQ84" s="40"/>
      <c r="AR84" s="39">
        <f>IFERROR(VLOOKUP(AR432,DAY!$A$2:$E$744,5,0),0)</f>
        <v>0</v>
      </c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27.75" customHeight="1" x14ac:dyDescent="0.4">
      <c r="A85" s="193"/>
      <c r="B85" s="437"/>
      <c r="C85" s="129" t="s">
        <v>5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433">
        <f>IFERROR(AN85,0)</f>
        <v>0</v>
      </c>
      <c r="AG85" s="434"/>
      <c r="AH85" s="425"/>
      <c r="AI85" s="435">
        <f>IFERROR(AO85,0)</f>
        <v>0</v>
      </c>
      <c r="AJ85" s="434"/>
      <c r="AK85" s="426"/>
      <c r="AN85" s="46" t="e">
        <f>ROUNDDOWN(AG84/AF84,3)</f>
        <v>#DIV/0!</v>
      </c>
      <c r="AO85" s="47" t="e">
        <f>ROUNDDOWN(AJ84/AI84,3)</f>
        <v>#DIV/0!</v>
      </c>
      <c r="AR85" s="43">
        <f>IFERROR(VLOOKUP(AR432,DAY!$A$2:$E$744,6,0),0)</f>
        <v>0</v>
      </c>
    </row>
    <row r="86" spans="1:53" ht="27.75" customHeight="1" x14ac:dyDescent="0.4">
      <c r="A86" s="193"/>
      <c r="B86" s="436" t="str">
        <f>$B$22</f>
        <v>作業員B</v>
      </c>
      <c r="C86" s="126" t="s">
        <v>4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37">
        <f>IF(COUNT(D86:AE86)=0,+(COUNTIF(D86:AE86,"作業"))+(COUNTIF(D86:AE86,"休日")),"")</f>
        <v>0</v>
      </c>
      <c r="AG86" s="138">
        <f>IF(+COUNT(D86:AE86)=0,(COUNTIF(D86:AE86,"休日")),"")</f>
        <v>0</v>
      </c>
      <c r="AH86" s="424">
        <f>IFERROR(IF(COUNTA(D86:AE86)=0,0,IF(COUNTA(D86:AE86)&lt;28,$G$359,IF(AN87&gt;0.284,$G$357,$G$358))),0)</f>
        <v>0</v>
      </c>
      <c r="AI86" s="141">
        <f>IF(COUNT(D87:AE87)=0,+(COUNTIF(D87:AE87,"作業"))+(COUNTIF(D87:AE87,"休日")),"")</f>
        <v>0</v>
      </c>
      <c r="AJ86" s="138">
        <f>IF(COUNT(D87:AE87)=0,(COUNTIF(D87:AE87,"休日")),"")</f>
        <v>0</v>
      </c>
      <c r="AK86" s="333">
        <f>IFERROR(IF(COUNTA(D87:AE87)=0,0,IF(COUNTA(D87:AE87)&lt;28,$G$359,IF(AO87&gt;0.284,$G$355,$G$356))),0)</f>
        <v>0</v>
      </c>
      <c r="AM86" s="40"/>
      <c r="AN86" s="33"/>
      <c r="AO86" s="33"/>
      <c r="AP86" s="40"/>
      <c r="AQ86" s="40"/>
      <c r="AR86" s="39">
        <f>IFERROR(VLOOKUP(AR428,DAY!$A$2:$E$744,5,0),0)</f>
        <v>0</v>
      </c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ht="27.75" customHeight="1" x14ac:dyDescent="0.4">
      <c r="A87" s="193"/>
      <c r="B87" s="437"/>
      <c r="C87" s="129" t="s">
        <v>5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433">
        <f>IFERROR(AN87,0)</f>
        <v>0</v>
      </c>
      <c r="AG87" s="434"/>
      <c r="AH87" s="425"/>
      <c r="AI87" s="435">
        <f>IFERROR(AO87,0)</f>
        <v>0</v>
      </c>
      <c r="AJ87" s="434"/>
      <c r="AK87" s="426"/>
      <c r="AN87" s="46" t="e">
        <f>ROUNDDOWN(AG86/AF86,3)</f>
        <v>#DIV/0!</v>
      </c>
      <c r="AO87" s="47" t="e">
        <f>ROUNDDOWN(AJ86/AI86,3)</f>
        <v>#DIV/0!</v>
      </c>
      <c r="AR87" s="43">
        <f>IFERROR(VLOOKUP(AR428,DAY!$A$2:$E$744,6,0),0)</f>
        <v>0</v>
      </c>
    </row>
    <row r="88" spans="1:53" ht="27.75" customHeight="1" x14ac:dyDescent="0.4">
      <c r="A88" s="193"/>
      <c r="B88" s="436" t="str">
        <f>$B$24</f>
        <v>作業員C</v>
      </c>
      <c r="C88" s="126" t="s">
        <v>4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37">
        <f>IF(COUNT(D88:AE88)=0,+(COUNTIF(D88:AE88,"作業"))+(COUNTIF(D88:AE88,"休日")),"")</f>
        <v>0</v>
      </c>
      <c r="AG88" s="138">
        <f>IF(+COUNT(D88:AE88)=0,(COUNTIF(D88:AE88,"休日")),"")</f>
        <v>0</v>
      </c>
      <c r="AH88" s="424">
        <f>IFERROR(IF(COUNTA(D88:AE88)=0,0,IF(COUNTA(D88:AE88)&lt;28,$G$359,IF(AN89&gt;0.284,$G$357,$G$358))),0)</f>
        <v>0</v>
      </c>
      <c r="AI88" s="141">
        <f>IF(COUNT(D89:AE89)=0,+(COUNTIF(D89:AE89,"作業"))+(COUNTIF(D89:AE89,"休日")),"")</f>
        <v>0</v>
      </c>
      <c r="AJ88" s="138">
        <f>IF(COUNT(D89:AE89)=0,(COUNTIF(D89:AE89,"休日")),"")</f>
        <v>0</v>
      </c>
      <c r="AK88" s="333">
        <f>IFERROR(IF(COUNTA(D89:AE89)=0,0,IF(COUNTA(D89:AE89)&lt;28,$G$359,IF(AO89&gt;0.284,$G$355,$G$356))),0)</f>
        <v>0</v>
      </c>
      <c r="AM88" s="40"/>
      <c r="AN88" s="33"/>
      <c r="AO88" s="33"/>
      <c r="AP88" s="40"/>
      <c r="AQ88" s="40"/>
      <c r="AR88" s="39">
        <f>IFERROR(VLOOKUP(AR430,DAY!$A$2:$E$744,5,0),0)</f>
        <v>0</v>
      </c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27.75" customHeight="1" x14ac:dyDescent="0.4">
      <c r="A89" s="193"/>
      <c r="B89" s="437"/>
      <c r="C89" s="129" t="s">
        <v>5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433">
        <f>IFERROR(AN89,0)</f>
        <v>0</v>
      </c>
      <c r="AG89" s="434"/>
      <c r="AH89" s="425"/>
      <c r="AI89" s="435">
        <f>IFERROR(AO89,0)</f>
        <v>0</v>
      </c>
      <c r="AJ89" s="434"/>
      <c r="AK89" s="426"/>
      <c r="AN89" s="46" t="e">
        <f>ROUNDDOWN(AG88/AF88,3)</f>
        <v>#DIV/0!</v>
      </c>
      <c r="AO89" s="47" t="e">
        <f>ROUNDDOWN(AJ88/AI88,3)</f>
        <v>#DIV/0!</v>
      </c>
      <c r="AR89" s="43">
        <f>IFERROR(VLOOKUP(AR430,DAY!$A$2:$E$744,6,0),0)</f>
        <v>0</v>
      </c>
    </row>
    <row r="90" spans="1:53" ht="27.75" customHeight="1" x14ac:dyDescent="0.4">
      <c r="A90" s="193"/>
      <c r="B90" s="436" t="str">
        <f>$B$26</f>
        <v>作業員D</v>
      </c>
      <c r="C90" s="126" t="s">
        <v>4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37">
        <f>IF(COUNT(D90:AE90)=0,+(COUNTIF(D90:AE90,"作業"))+(COUNTIF(D90:AE90,"休日")),"")</f>
        <v>0</v>
      </c>
      <c r="AG90" s="138">
        <f>IF(+COUNT(D90:AE90)=0,(COUNTIF(D90:AE90,"休日")),"")</f>
        <v>0</v>
      </c>
      <c r="AH90" s="424">
        <f>IFERROR(IF(COUNTA(D90:AE90)=0,0,IF(COUNTA(D90:AE90)&lt;28,$G$359,IF(AN91&gt;0.284,$G$357,$G$358))),0)</f>
        <v>0</v>
      </c>
      <c r="AI90" s="141">
        <f>IF(COUNT(D91:AE91)=0,+(COUNTIF(D91:AE91,"作業"))+(COUNTIF(D91:AE91,"休日")),"")</f>
        <v>0</v>
      </c>
      <c r="AJ90" s="138">
        <f>IF(COUNT(D91:AE91)=0,(COUNTIF(D91:AE91,"休日")),"")</f>
        <v>0</v>
      </c>
      <c r="AK90" s="333">
        <f>IFERROR(IF(COUNTA(D91:AE91)=0,0,IF(COUNTA(D91:AE91)&lt;28,$G$359,IF(AO91&gt;0.284,$G$355,$G$356))),0)</f>
        <v>0</v>
      </c>
      <c r="AM90" s="40"/>
      <c r="AN90" s="33"/>
      <c r="AO90" s="33"/>
      <c r="AP90" s="40"/>
      <c r="AQ90" s="40"/>
      <c r="AR90" s="39">
        <f>IFERROR(VLOOKUP(AR432,DAY!$A$2:$E$744,5,0),0)</f>
        <v>0</v>
      </c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27.75" customHeight="1" x14ac:dyDescent="0.4">
      <c r="A91" s="193"/>
      <c r="B91" s="437"/>
      <c r="C91" s="129" t="s">
        <v>5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433">
        <f>IFERROR(AN91,0)</f>
        <v>0</v>
      </c>
      <c r="AG91" s="434"/>
      <c r="AH91" s="425"/>
      <c r="AI91" s="435">
        <f>IFERROR(AO91,0)</f>
        <v>0</v>
      </c>
      <c r="AJ91" s="434"/>
      <c r="AK91" s="426"/>
      <c r="AN91" s="46" t="e">
        <f>ROUNDDOWN(AG90/AF90,3)</f>
        <v>#DIV/0!</v>
      </c>
      <c r="AO91" s="47" t="e">
        <f>ROUNDDOWN(AJ90/AI90,3)</f>
        <v>#DIV/0!</v>
      </c>
      <c r="AR91" s="43">
        <f>IFERROR(VLOOKUP(AR432,DAY!$A$2:$E$744,6,0),0)</f>
        <v>0</v>
      </c>
    </row>
    <row r="92" spans="1:53" ht="27.75" customHeight="1" x14ac:dyDescent="0.4">
      <c r="A92" s="193"/>
      <c r="B92" s="436" t="str">
        <f>$B$28</f>
        <v>作業員E</v>
      </c>
      <c r="C92" s="126" t="s">
        <v>4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37">
        <f>IF(COUNT(D92:AE92)=0,+(COUNTIF(D92:AE92,"作業"))+(COUNTIF(D92:AE92,"休日")),"")</f>
        <v>0</v>
      </c>
      <c r="AG92" s="138">
        <f>IF(+COUNT(D92:AE92)=0,(COUNTIF(D92:AE92,"休日")),"")</f>
        <v>0</v>
      </c>
      <c r="AH92" s="424">
        <f>IFERROR(IF(COUNTA(D92:AE92)=0,0,IF(COUNTA(D92:AE92)&lt;28,$G$359,IF(AN93&gt;0.284,$G$357,$G$358))),0)</f>
        <v>0</v>
      </c>
      <c r="AI92" s="141">
        <f>IF(COUNT(D93:AE93)=0,+(COUNTIF(D93:AE93,"作業"))+(COUNTIF(D93:AE93,"休日")),"")</f>
        <v>0</v>
      </c>
      <c r="AJ92" s="138">
        <f>IF(COUNT(D93:AE93)=0,(COUNTIF(D93:AE93,"休日")),"")</f>
        <v>0</v>
      </c>
      <c r="AK92" s="333">
        <f>IFERROR(IF(COUNTA(D93:AE93)=0,0,IF(COUNTA(D93:AE93)&lt;28,$G$359,IF(AO93&gt;0.284,$G$355,$G$356))),0)</f>
        <v>0</v>
      </c>
      <c r="AM92" s="40"/>
      <c r="AN92" s="33"/>
      <c r="AO92" s="33"/>
      <c r="AP92" s="40"/>
      <c r="AQ92" s="40"/>
      <c r="AR92" s="39">
        <f>IFERROR(VLOOKUP(AR434,DAY!$A$2:$E$744,5,0),0)</f>
        <v>0</v>
      </c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27.75" customHeight="1" x14ac:dyDescent="0.4">
      <c r="A93" s="193"/>
      <c r="B93" s="437"/>
      <c r="C93" s="129" t="s">
        <v>5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433">
        <f>IFERROR(AN93,0)</f>
        <v>0</v>
      </c>
      <c r="AG93" s="434"/>
      <c r="AH93" s="425"/>
      <c r="AI93" s="435">
        <f>IFERROR(AO93,0)</f>
        <v>0</v>
      </c>
      <c r="AJ93" s="434"/>
      <c r="AK93" s="426"/>
      <c r="AN93" s="46" t="e">
        <f>ROUNDDOWN(AG92/AF92,3)</f>
        <v>#DIV/0!</v>
      </c>
      <c r="AO93" s="47" t="e">
        <f>ROUNDDOWN(AJ92/AI92,3)</f>
        <v>#DIV/0!</v>
      </c>
      <c r="AR93" s="43">
        <f>IFERROR(VLOOKUP(AR434,DAY!$A$2:$E$744,6,0),0)</f>
        <v>0</v>
      </c>
    </row>
    <row r="94" spans="1:53" ht="27.75" customHeight="1" x14ac:dyDescent="0.4">
      <c r="A94" s="193"/>
      <c r="B94" s="436" t="str">
        <f>$B$30</f>
        <v>作業員F</v>
      </c>
      <c r="C94" s="126" t="s">
        <v>4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37">
        <f>IF(COUNT(D94:AE94)=0,+(COUNTIF(D94:AE94,"作業"))+(COUNTIF(D94:AE94,"休日")),"")</f>
        <v>0</v>
      </c>
      <c r="AG94" s="138">
        <f>IF(+COUNT(D94:AE94)=0,(COUNTIF(D94:AE94,"休日")),"")</f>
        <v>0</v>
      </c>
      <c r="AH94" s="424">
        <f>IFERROR(IF(COUNTA(D94:AE94)=0,0,IF(COUNTA(D94:AE94)&lt;28,$G$359,IF(AN95&gt;0.284,$G$357,$G$358))),0)</f>
        <v>0</v>
      </c>
      <c r="AI94" s="141">
        <f>IF(COUNT(D95:AE95)=0,+(COUNTIF(D95:AE95,"作業"))+(COUNTIF(D95:AE95,"休日")),"")</f>
        <v>0</v>
      </c>
      <c r="AJ94" s="138">
        <f>IF(COUNT(D95:AE95)=0,(COUNTIF(D95:AE95,"休日")),"")</f>
        <v>0</v>
      </c>
      <c r="AK94" s="333">
        <f>IFERROR(IF(COUNTA(D95:AE95)=0,0,IF(COUNTA(D95:AE95)&lt;28,$G$359,IF(AO95&gt;0.284,$G$355,$G$356))),0)</f>
        <v>0</v>
      </c>
      <c r="AM94" s="40"/>
      <c r="AN94" s="33"/>
      <c r="AO94" s="33"/>
      <c r="AP94" s="40"/>
      <c r="AQ94" s="40"/>
      <c r="AR94" s="39">
        <f>IFERROR(VLOOKUP(AR374,DAY!$A$2:$E$744,5,0),0)</f>
        <v>0</v>
      </c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27.75" customHeight="1" thickBot="1" x14ac:dyDescent="0.45">
      <c r="A95" s="222"/>
      <c r="B95" s="437"/>
      <c r="C95" s="127" t="s">
        <v>5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335">
        <f>IFERROR(AN95,0)</f>
        <v>0</v>
      </c>
      <c r="AG95" s="336"/>
      <c r="AH95" s="419"/>
      <c r="AI95" s="423">
        <f>IFERROR(AO95,0)</f>
        <v>0</v>
      </c>
      <c r="AJ95" s="336"/>
      <c r="AK95" s="334"/>
      <c r="AN95" s="46" t="e">
        <f>ROUNDDOWN(AG94/AF94,3)</f>
        <v>#DIV/0!</v>
      </c>
      <c r="AO95" s="47" t="e">
        <f>ROUNDDOWN(AJ94/AI94,3)</f>
        <v>#DIV/0!</v>
      </c>
      <c r="AR95" s="43">
        <f>IFERROR(VLOOKUP(AR374,DAY!$A$2:$E$744,6,0),0)</f>
        <v>0</v>
      </c>
    </row>
    <row r="96" spans="1:53" s="42" customFormat="1" ht="27.75" customHeight="1" thickBot="1" x14ac:dyDescent="0.45">
      <c r="A96" s="196" t="s">
        <v>67</v>
      </c>
      <c r="B96" s="427" t="s">
        <v>0</v>
      </c>
      <c r="C96" s="428"/>
      <c r="D96" s="32">
        <f>IFERROR(VLOOKUP(D374,DAY!$A$2:$E$3000,2,0),0)</f>
        <v>8</v>
      </c>
      <c r="E96" s="32">
        <f>IFERROR(VLOOKUP(E374,DAY!$A$2:$E$744,2,0),0)</f>
        <v>8</v>
      </c>
      <c r="F96" s="32">
        <f>IFERROR(VLOOKUP(F374,DAY!$A$2:$E$744,2,0),0)</f>
        <v>8</v>
      </c>
      <c r="G96" s="32">
        <f>IFERROR(VLOOKUP(G374,DAY!$A$2:$E$744,2,0),0)</f>
        <v>8</v>
      </c>
      <c r="H96" s="32">
        <f>IFERROR(VLOOKUP(H374,DAY!$A$2:$E$744,2,0),0)</f>
        <v>8</v>
      </c>
      <c r="I96" s="32">
        <f>IFERROR(VLOOKUP(I374,DAY!$A$2:$E$744,2,0),0)</f>
        <v>8</v>
      </c>
      <c r="J96" s="32">
        <f>IFERROR(VLOOKUP(J374,DAY!$A$2:$E$744,2,0),0)</f>
        <v>8</v>
      </c>
      <c r="K96" s="32">
        <f>IFERROR(VLOOKUP(K374,DAY!$A$2:$E$744,2,0),0)</f>
        <v>8</v>
      </c>
      <c r="L96" s="32">
        <f>IFERROR(VLOOKUP(L374,DAY!$A$2:$E$744,2,0),0)</f>
        <v>8</v>
      </c>
      <c r="M96" s="32">
        <f>IFERROR(VLOOKUP(M374,DAY!$A$2:$E$744,2,0),0)</f>
        <v>8</v>
      </c>
      <c r="N96" s="32">
        <f>IFERROR(VLOOKUP(N374,DAY!$A$2:$E$744,2,0),0)</f>
        <v>8</v>
      </c>
      <c r="O96" s="32">
        <f>IFERROR(VLOOKUP(O374,DAY!$A$2:$E$744,2,0),0)</f>
        <v>8</v>
      </c>
      <c r="P96" s="32">
        <f>IFERROR(VLOOKUP(P374,DAY!$A$2:$E$744,2,0),0)</f>
        <v>8</v>
      </c>
      <c r="Q96" s="32">
        <f>IFERROR(VLOOKUP(Q374,DAY!$A$2:$E$744,2,0),0)</f>
        <v>9</v>
      </c>
      <c r="R96" s="32">
        <f>IFERROR(VLOOKUP(R374,DAY!$A$2:$E$744,2,0),0)</f>
        <v>9</v>
      </c>
      <c r="S96" s="32">
        <f>IFERROR(VLOOKUP(S374,DAY!$A$2:$E$744,2,0),0)</f>
        <v>9</v>
      </c>
      <c r="T96" s="32">
        <f>IFERROR(VLOOKUP(T374,DAY!$A$2:$E$744,2,0),0)</f>
        <v>9</v>
      </c>
      <c r="U96" s="32">
        <f>IFERROR(VLOOKUP(U374,DAY!$A$2:$E$744,2,0),0)</f>
        <v>9</v>
      </c>
      <c r="V96" s="32">
        <f>IFERROR(VLOOKUP(V374,DAY!$A$2:$E$744,2,0),0)</f>
        <v>9</v>
      </c>
      <c r="W96" s="32">
        <f>IFERROR(VLOOKUP(W374,DAY!$A$2:$E$744,2,0),0)</f>
        <v>9</v>
      </c>
      <c r="X96" s="32">
        <f>IFERROR(VLOOKUP(X374,DAY!$A$2:$E$744,2,0),0)</f>
        <v>9</v>
      </c>
      <c r="Y96" s="32">
        <f>IFERROR(VLOOKUP(Y374,DAY!$A$2:$E$744,2,0),0)</f>
        <v>9</v>
      </c>
      <c r="Z96" s="32">
        <f>IFERROR(VLOOKUP(Z374,DAY!$A$2:$E$744,2,0),0)</f>
        <v>9</v>
      </c>
      <c r="AA96" s="32">
        <f>IFERROR(VLOOKUP(AA374,DAY!$A$2:$E$744,2,0),0)</f>
        <v>9</v>
      </c>
      <c r="AB96" s="32">
        <f>IFERROR(VLOOKUP(AB374,DAY!$A$2:$E$744,2,0),0)</f>
        <v>9</v>
      </c>
      <c r="AC96" s="32">
        <f>IFERROR(VLOOKUP(AC374,DAY!$A$2:$E$744,2,0),0)</f>
        <v>9</v>
      </c>
      <c r="AD96" s="32">
        <f>IFERROR(VLOOKUP(AD374,DAY!$A$2:$E$744,2,0),0)</f>
        <v>9</v>
      </c>
      <c r="AE96" s="32">
        <f>IFERROR(VLOOKUP(AE374,DAY!$A$2:$E$744,2,0),0)</f>
        <v>9</v>
      </c>
      <c r="AF96" s="337" t="s">
        <v>11</v>
      </c>
      <c r="AG96" s="339" t="s">
        <v>12</v>
      </c>
      <c r="AH96" s="414" t="s">
        <v>84</v>
      </c>
      <c r="AI96" s="416" t="s">
        <v>11</v>
      </c>
      <c r="AJ96" s="342" t="s">
        <v>13</v>
      </c>
      <c r="AK96" s="211" t="s">
        <v>84</v>
      </c>
      <c r="AL96" s="40"/>
      <c r="AM96" s="20"/>
      <c r="AN96" s="33"/>
      <c r="AO96" s="33"/>
      <c r="AP96" s="20"/>
      <c r="AQ96" s="20"/>
      <c r="AR96" s="50">
        <f>IFERROR(VLOOKUP(AR374,DAY!$A$2:$E$744,7,0),0)</f>
        <v>0</v>
      </c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 ht="27.75" customHeight="1" x14ac:dyDescent="0.4">
      <c r="A97" s="193"/>
      <c r="B97" s="429" t="s">
        <v>1</v>
      </c>
      <c r="C97" s="430"/>
      <c r="D97" s="35">
        <f>IFERROR(VLOOKUP(D374,DAY!$A$2:$E$3000,3,0),0)</f>
        <v>19</v>
      </c>
      <c r="E97" s="35">
        <f>IFERROR(VLOOKUP(E374,DAY!$A$2:$E$744,3,0),0)</f>
        <v>20</v>
      </c>
      <c r="F97" s="35">
        <f>IFERROR(VLOOKUP(F374,DAY!$A$2:$E$744,3,0),0)</f>
        <v>21</v>
      </c>
      <c r="G97" s="35">
        <f>IFERROR(VLOOKUP(G374,DAY!$A$2:$E$744,3,0),0)</f>
        <v>22</v>
      </c>
      <c r="H97" s="35">
        <f>IFERROR(VLOOKUP(H374,DAY!$A$2:$E$744,3,0),0)</f>
        <v>23</v>
      </c>
      <c r="I97" s="35">
        <f>IFERROR(VLOOKUP(I374,DAY!$A$2:$E$744,3,0),0)</f>
        <v>24</v>
      </c>
      <c r="J97" s="35">
        <f>IFERROR(VLOOKUP(J374,DAY!$A$2:$E$744,3,0),0)</f>
        <v>25</v>
      </c>
      <c r="K97" s="35">
        <f>IFERROR(VLOOKUP(K374,DAY!$A$2:$E$744,3,0),0)</f>
        <v>26</v>
      </c>
      <c r="L97" s="35">
        <f>IFERROR(VLOOKUP(L374,DAY!$A$2:$E$744,3,0),0)</f>
        <v>27</v>
      </c>
      <c r="M97" s="35">
        <f>IFERROR(VLOOKUP(M374,DAY!$A$2:$E$744,3,0),0)</f>
        <v>28</v>
      </c>
      <c r="N97" s="35">
        <f>IFERROR(VLOOKUP(N374,DAY!$A$2:$E$744,3,0),0)</f>
        <v>29</v>
      </c>
      <c r="O97" s="35">
        <f>IFERROR(VLOOKUP(O374,DAY!$A$2:$E$744,3,0),0)</f>
        <v>30</v>
      </c>
      <c r="P97" s="35">
        <f>IFERROR(VLOOKUP(P374,DAY!$A$2:$E$744,3,0),0)</f>
        <v>31</v>
      </c>
      <c r="Q97" s="35">
        <f>IFERROR(VLOOKUP(Q374,DAY!$A$2:$E$744,3,0),0)</f>
        <v>1</v>
      </c>
      <c r="R97" s="35">
        <f>IFERROR(VLOOKUP(R374,DAY!$A$2:$E$744,3,0),0)</f>
        <v>2</v>
      </c>
      <c r="S97" s="35">
        <f>IFERROR(VLOOKUP(S374,DAY!$A$2:$E$744,3,0),0)</f>
        <v>3</v>
      </c>
      <c r="T97" s="35">
        <f>IFERROR(VLOOKUP(T374,DAY!$A$2:$E$744,3,0),0)</f>
        <v>4</v>
      </c>
      <c r="U97" s="35">
        <f>IFERROR(VLOOKUP(U374,DAY!$A$2:$E$744,3,0),0)</f>
        <v>5</v>
      </c>
      <c r="V97" s="35">
        <f>IFERROR(VLOOKUP(V374,DAY!$A$2:$E$744,3,0),0)</f>
        <v>6</v>
      </c>
      <c r="W97" s="35">
        <f>IFERROR(VLOOKUP(W374,DAY!$A$2:$E$744,3,0),0)</f>
        <v>7</v>
      </c>
      <c r="X97" s="35">
        <f>IFERROR(VLOOKUP(X374,DAY!$A$2:$E$744,3,0),0)</f>
        <v>8</v>
      </c>
      <c r="Y97" s="35">
        <f>IFERROR(VLOOKUP(Y374,DAY!$A$2:$E$744,3,0),0)</f>
        <v>9</v>
      </c>
      <c r="Z97" s="35">
        <f>IFERROR(VLOOKUP(Z374,DAY!$A$2:$E$744,3,0),0)</f>
        <v>10</v>
      </c>
      <c r="AA97" s="35">
        <f>IFERROR(VLOOKUP(AA374,DAY!$A$2:$E$744,3,0),0)</f>
        <v>11</v>
      </c>
      <c r="AB97" s="35">
        <f>IFERROR(VLOOKUP(AB374,DAY!$A$2:$E$744,3,0),0)</f>
        <v>12</v>
      </c>
      <c r="AC97" s="35">
        <f>IFERROR(VLOOKUP(AC374,DAY!$A$2:$E$744,3,0),0)</f>
        <v>13</v>
      </c>
      <c r="AD97" s="35">
        <f>IFERROR(VLOOKUP(AD374,DAY!$A$2:$E$744,3,0),0)</f>
        <v>14</v>
      </c>
      <c r="AE97" s="36">
        <f>IFERROR(VLOOKUP(AE374,DAY!$A$2:$E$744,3,0),0)</f>
        <v>15</v>
      </c>
      <c r="AF97" s="338"/>
      <c r="AG97" s="340"/>
      <c r="AH97" s="414"/>
      <c r="AI97" s="417"/>
      <c r="AJ97" s="340"/>
      <c r="AK97" s="211"/>
      <c r="AN97" s="33"/>
      <c r="AO97" s="33"/>
      <c r="AR97" s="124">
        <f>IFERROR(VLOOKUP(AR375,DAY!$A$2:$E$744,2,0),0)</f>
        <v>0</v>
      </c>
    </row>
    <row r="98" spans="1:53" ht="27.75" customHeight="1" x14ac:dyDescent="0.4">
      <c r="A98" s="193"/>
      <c r="B98" s="431" t="s">
        <v>2</v>
      </c>
      <c r="C98" s="432"/>
      <c r="D98" s="38" t="str">
        <f>IFERROR(VLOOKUP(D374,DAY!$A$2:$E$3000,4,0),0)</f>
        <v>月</v>
      </c>
      <c r="E98" s="38" t="str">
        <f>IFERROR(VLOOKUP(E374,DAY!$A$2:$E$3000,4,0),0)</f>
        <v>火</v>
      </c>
      <c r="F98" s="38" t="str">
        <f>IFERROR(VLOOKUP(F374,DAY!$A$2:$E$3000,4,0),0)</f>
        <v>水</v>
      </c>
      <c r="G98" s="38" t="str">
        <f>IFERROR(VLOOKUP(G374,DAY!$A$2:$E$3000,4,0),0)</f>
        <v>木</v>
      </c>
      <c r="H98" s="38" t="str">
        <f>IFERROR(VLOOKUP(H374,DAY!$A$2:$E$3000,4,0),0)</f>
        <v>金</v>
      </c>
      <c r="I98" s="38" t="str">
        <f>IFERROR(VLOOKUP(I374,DAY!$A$2:$E$3000,4,0),0)</f>
        <v>土</v>
      </c>
      <c r="J98" s="38" t="str">
        <f>IFERROR(VLOOKUP(J374,DAY!$A$2:$E$3000,4,0),0)</f>
        <v>日</v>
      </c>
      <c r="K98" s="38" t="str">
        <f>IFERROR(VLOOKUP(K374,DAY!$A$2:$E$3000,4,0),0)</f>
        <v>月</v>
      </c>
      <c r="L98" s="38" t="str">
        <f>IFERROR(VLOOKUP(L374,DAY!$A$2:$E$3000,4,0),0)</f>
        <v>火</v>
      </c>
      <c r="M98" s="38" t="str">
        <f>IFERROR(VLOOKUP(M374,DAY!$A$2:$E$3000,4,0),0)</f>
        <v>水</v>
      </c>
      <c r="N98" s="38" t="str">
        <f>IFERROR(VLOOKUP(N374,DAY!$A$2:$E$3000,4,0),0)</f>
        <v>木</v>
      </c>
      <c r="O98" s="38" t="str">
        <f>IFERROR(VLOOKUP(O374,DAY!$A$2:$E$3000,4,0),0)</f>
        <v>金</v>
      </c>
      <c r="P98" s="38" t="str">
        <f>IFERROR(VLOOKUP(P374,DAY!$A$2:$E$3000,4,0),0)</f>
        <v>土</v>
      </c>
      <c r="Q98" s="38" t="str">
        <f>IFERROR(VLOOKUP(Q374,DAY!$A$2:$E$3000,4,0),0)</f>
        <v>日</v>
      </c>
      <c r="R98" s="38" t="str">
        <f>IFERROR(VLOOKUP(R374,DAY!$A$2:$E$3000,4,0),0)</f>
        <v>月</v>
      </c>
      <c r="S98" s="38" t="str">
        <f>IFERROR(VLOOKUP(S374,DAY!$A$2:$E$3000,4,0),0)</f>
        <v>火</v>
      </c>
      <c r="T98" s="38" t="str">
        <f>IFERROR(VLOOKUP(T374,DAY!$A$2:$E$3000,4,0),0)</f>
        <v>水</v>
      </c>
      <c r="U98" s="38" t="str">
        <f>IFERROR(VLOOKUP(U374,DAY!$A$2:$E$3000,4,0),0)</f>
        <v>木</v>
      </c>
      <c r="V98" s="38" t="str">
        <f>IFERROR(VLOOKUP(V374,DAY!$A$2:$E$3000,4,0),0)</f>
        <v>金</v>
      </c>
      <c r="W98" s="38" t="str">
        <f>IFERROR(VLOOKUP(W374,DAY!$A$2:$E$3000,4,0),0)</f>
        <v>土</v>
      </c>
      <c r="X98" s="38" t="str">
        <f>IFERROR(VLOOKUP(X374,DAY!$A$2:$E$3000,4,0),0)</f>
        <v>日</v>
      </c>
      <c r="Y98" s="38" t="str">
        <f>IFERROR(VLOOKUP(Y374,DAY!$A$2:$E$3000,4,0),0)</f>
        <v>月</v>
      </c>
      <c r="Z98" s="38" t="str">
        <f>IFERROR(VLOOKUP(Z374,DAY!$A$2:$E$3000,4,0),0)</f>
        <v>火</v>
      </c>
      <c r="AA98" s="38" t="str">
        <f>IFERROR(VLOOKUP(AA374,DAY!$A$2:$E$3000,4,0),0)</f>
        <v>水</v>
      </c>
      <c r="AB98" s="38" t="str">
        <f>IFERROR(VLOOKUP(AB374,DAY!$A$2:$E$3000,4,0),0)</f>
        <v>木</v>
      </c>
      <c r="AC98" s="38" t="str">
        <f>IFERROR(VLOOKUP(AC374,DAY!$A$2:$E$3000,4,0),0)</f>
        <v>金</v>
      </c>
      <c r="AD98" s="38" t="str">
        <f>IFERROR(VLOOKUP(AD374,DAY!$A$2:$E$3000,4,0),0)</f>
        <v>土</v>
      </c>
      <c r="AE98" s="38" t="str">
        <f>IFERROR(VLOOKUP(AE374,DAY!$A$2:$E$3000,4,0),0)</f>
        <v>日</v>
      </c>
      <c r="AF98" s="338"/>
      <c r="AG98" s="340"/>
      <c r="AH98" s="414"/>
      <c r="AI98" s="417"/>
      <c r="AJ98" s="340"/>
      <c r="AK98" s="211"/>
      <c r="AN98" s="33"/>
      <c r="AO98" s="33"/>
      <c r="AR98" s="37">
        <f>IFERROR(VLOOKUP(AR375,DAY!$A$2:$E$744,3,0),0)</f>
        <v>0</v>
      </c>
    </row>
    <row r="99" spans="1:53" ht="88.5" customHeight="1" x14ac:dyDescent="0.4">
      <c r="A99" s="193"/>
      <c r="B99" s="438" t="s">
        <v>3</v>
      </c>
      <c r="C99" s="439"/>
      <c r="D99" s="39" t="str">
        <f>IFERROR(VLOOKUP(D374,DAY!$A$2:$E$3000,5,0),0)</f>
        <v/>
      </c>
      <c r="E99" s="39" t="str">
        <f>IFERROR(VLOOKUP(E374,DAY!$A$2:$E$3000,5,0),0)</f>
        <v/>
      </c>
      <c r="F99" s="39" t="str">
        <f>IFERROR(VLOOKUP(F374,DAY!$A$2:$E$3000,5,0),0)</f>
        <v/>
      </c>
      <c r="G99" s="39" t="str">
        <f>IFERROR(VLOOKUP(G374,DAY!$A$2:$E$3000,5,0),0)</f>
        <v/>
      </c>
      <c r="H99" s="39" t="str">
        <f>IFERROR(VLOOKUP(H374,DAY!$A$2:$E$3000,5,0),0)</f>
        <v/>
      </c>
      <c r="I99" s="39" t="str">
        <f>IFERROR(VLOOKUP(I374,DAY!$A$2:$E$3000,5,0),0)</f>
        <v/>
      </c>
      <c r="J99" s="39" t="str">
        <f>IFERROR(VLOOKUP(J374,DAY!$A$2:$E$3000,5,0),0)</f>
        <v/>
      </c>
      <c r="K99" s="39" t="str">
        <f>IFERROR(VLOOKUP(K374,DAY!$A$2:$E$3000,5,0),0)</f>
        <v/>
      </c>
      <c r="L99" s="39" t="str">
        <f>IFERROR(VLOOKUP(L374,DAY!$A$2:$E$3000,5,0),0)</f>
        <v/>
      </c>
      <c r="M99" s="39" t="str">
        <f>IFERROR(VLOOKUP(M374,DAY!$A$2:$E$3000,5,0),0)</f>
        <v/>
      </c>
      <c r="N99" s="39" t="str">
        <f>IFERROR(VLOOKUP(N374,DAY!$A$2:$E$3000,5,0),0)</f>
        <v/>
      </c>
      <c r="O99" s="39" t="str">
        <f>IFERROR(VLOOKUP(O374,DAY!$A$2:$E$3000,5,0),0)</f>
        <v/>
      </c>
      <c r="P99" s="39" t="str">
        <f>IFERROR(VLOOKUP(P374,DAY!$A$2:$E$3000,5,0),0)</f>
        <v/>
      </c>
      <c r="Q99" s="39" t="str">
        <f>IFERROR(VLOOKUP(Q374,DAY!$A$2:$E$3000,5,0),0)</f>
        <v/>
      </c>
      <c r="R99" s="39" t="str">
        <f>IFERROR(VLOOKUP(R374,DAY!$A$2:$E$3000,5,0),0)</f>
        <v/>
      </c>
      <c r="S99" s="39" t="str">
        <f>IFERROR(VLOOKUP(S374,DAY!$A$2:$E$3000,5,0),0)</f>
        <v/>
      </c>
      <c r="T99" s="39" t="str">
        <f>IFERROR(VLOOKUP(T374,DAY!$A$2:$E$3000,5,0),0)</f>
        <v/>
      </c>
      <c r="U99" s="39" t="str">
        <f>IFERROR(VLOOKUP(U374,DAY!$A$2:$E$3000,5,0),0)</f>
        <v/>
      </c>
      <c r="V99" s="39" t="str">
        <f>IFERROR(VLOOKUP(V374,DAY!$A$2:$E$3000,5,0),0)</f>
        <v/>
      </c>
      <c r="W99" s="39" t="str">
        <f>IFERROR(VLOOKUP(W374,DAY!$A$2:$E$3000,5,0),0)</f>
        <v/>
      </c>
      <c r="X99" s="39" t="str">
        <f>IFERROR(VLOOKUP(X374,DAY!$A$2:$E$3000,5,0),0)</f>
        <v/>
      </c>
      <c r="Y99" s="39" t="str">
        <f>IFERROR(VLOOKUP(Y374,DAY!$A$2:$E$3000,5,0),0)</f>
        <v/>
      </c>
      <c r="Z99" s="39" t="str">
        <f>IFERROR(VLOOKUP(Z374,DAY!$A$2:$E$3000,5,0),0)</f>
        <v/>
      </c>
      <c r="AA99" s="39" t="str">
        <f>IFERROR(VLOOKUP(AA374,DAY!$A$2:$E$3000,5,0),0)</f>
        <v/>
      </c>
      <c r="AB99" s="39" t="str">
        <f>IFERROR(VLOOKUP(AB374,DAY!$A$2:$E$3000,5,0),0)</f>
        <v/>
      </c>
      <c r="AC99" s="39" t="str">
        <f>IFERROR(VLOOKUP(AC374,DAY!$A$2:$E$3000,5,0),0)</f>
        <v/>
      </c>
      <c r="AD99" s="39" t="str">
        <f>IFERROR(VLOOKUP(AD374,DAY!$A$2:$E$3000,5,0),0)</f>
        <v/>
      </c>
      <c r="AE99" s="39" t="str">
        <f>IFERROR(VLOOKUP(AE374,DAY!$A$2:$E$3000,5,0),0)</f>
        <v/>
      </c>
      <c r="AF99" s="338"/>
      <c r="AG99" s="340"/>
      <c r="AH99" s="415"/>
      <c r="AI99" s="417"/>
      <c r="AJ99" s="340"/>
      <c r="AK99" s="212"/>
      <c r="AN99" s="41"/>
      <c r="AO99" s="41"/>
      <c r="AR99" s="37">
        <f>IFERROR(VLOOKUP(AR375,DAY!$A$2:$E$744,4,0),0)</f>
        <v>0</v>
      </c>
    </row>
    <row r="100" spans="1:53" ht="27.75" customHeight="1" x14ac:dyDescent="0.4">
      <c r="A100" s="193"/>
      <c r="B100" s="436" t="str">
        <f>$B$20</f>
        <v>作業員A</v>
      </c>
      <c r="C100" s="126" t="s">
        <v>4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37">
        <f>IF(COUNT(D100:AE100)=0,+(COUNTIF(D100:AE100,"作業"))+(COUNTIF(D100:AE100,"休日")),"")</f>
        <v>0</v>
      </c>
      <c r="AG100" s="138">
        <f>IF(+COUNT(D100:AE100)=0,(COUNTIF(D100:AE100,"休日")),"")</f>
        <v>0</v>
      </c>
      <c r="AH100" s="424">
        <f>IFERROR(IF(COUNTA(D100:AE100)=0,0,IF(COUNTA(D100:AE100)&lt;28,$G$359,IF(AN101&gt;0.284,$G$357,$G$358))),0)</f>
        <v>0</v>
      </c>
      <c r="AI100" s="141">
        <f>IF(COUNT(D101:AE101)=0,+(COUNTIF(D101:AE101,"作業"))+(COUNTIF(D101:AE101,"休日")),"")</f>
        <v>0</v>
      </c>
      <c r="AJ100" s="138">
        <f>IF(COUNT(D101:AE101)=0,(COUNTIF(D101:AE101,"休日")),"")</f>
        <v>0</v>
      </c>
      <c r="AK100" s="333">
        <f>IFERROR(IF(COUNTA(D101:AE101)=0,0,IF(COUNTA(D101:AE101)&lt;28,$G$359,IF(AO101&gt;0.284,$G$355,$G$356))),0)</f>
        <v>0</v>
      </c>
      <c r="AM100" s="40"/>
      <c r="AN100" s="33"/>
      <c r="AO100" s="33"/>
      <c r="AP100" s="40"/>
      <c r="AQ100" s="40"/>
      <c r="AR100" s="39">
        <f>IFERROR(VLOOKUP(AR448,DAY!$A$2:$E$744,5,0),0)</f>
        <v>0</v>
      </c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27.75" customHeight="1" x14ac:dyDescent="0.4">
      <c r="A101" s="193"/>
      <c r="B101" s="437"/>
      <c r="C101" s="129" t="s">
        <v>5</v>
      </c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433">
        <f>IFERROR(AN101,0)</f>
        <v>0</v>
      </c>
      <c r="AG101" s="434"/>
      <c r="AH101" s="425"/>
      <c r="AI101" s="435">
        <f>IFERROR(AO101,0)</f>
        <v>0</v>
      </c>
      <c r="AJ101" s="434"/>
      <c r="AK101" s="426"/>
      <c r="AN101" s="46" t="e">
        <f>ROUNDDOWN(AG100/AF100,3)</f>
        <v>#DIV/0!</v>
      </c>
      <c r="AO101" s="47" t="e">
        <f>ROUNDDOWN(AJ100/AI100,3)</f>
        <v>#DIV/0!</v>
      </c>
      <c r="AR101" s="43">
        <f>IFERROR(VLOOKUP(AR448,DAY!$A$2:$E$744,6,0),0)</f>
        <v>0</v>
      </c>
    </row>
    <row r="102" spans="1:53" ht="27.75" customHeight="1" x14ac:dyDescent="0.4">
      <c r="A102" s="193"/>
      <c r="B102" s="436" t="str">
        <f>$B$22</f>
        <v>作業員B</v>
      </c>
      <c r="C102" s="126" t="s">
        <v>4</v>
      </c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37">
        <f>IF(COUNT(D102:AE102)=0,+(COUNTIF(D102:AE102,"作業"))+(COUNTIF(D102:AE102,"休日")),"")</f>
        <v>0</v>
      </c>
      <c r="AG102" s="138">
        <f>IF(+COUNT(D102:AE102)=0,(COUNTIF(D102:AE102,"休日")),"")</f>
        <v>0</v>
      </c>
      <c r="AH102" s="424">
        <f>IFERROR(IF(COUNTA(D102:AE102)=0,0,IF(COUNTA(D102:AE102)&lt;28,$G$359,IF(AN103&gt;0.284,$G$357,$G$358))),0)</f>
        <v>0</v>
      </c>
      <c r="AI102" s="141">
        <f>IF(COUNT(D103:AE103)=0,+(COUNTIF(D103:AE103,"作業"))+(COUNTIF(D103:AE103,"休日")),"")</f>
        <v>0</v>
      </c>
      <c r="AJ102" s="138">
        <f>IF(COUNT(D103:AE103)=0,(COUNTIF(D103:AE103,"休日")),"")</f>
        <v>0</v>
      </c>
      <c r="AK102" s="333">
        <f>IFERROR(IF(COUNTA(D103:AE103)=0,0,IF(COUNTA(D103:AE103)&lt;28,$G$359,IF(AO103&gt;0.284,$G$355,$G$356))),0)</f>
        <v>0</v>
      </c>
      <c r="AM102" s="40"/>
      <c r="AN102" s="33"/>
      <c r="AO102" s="33"/>
      <c r="AP102" s="40"/>
      <c r="AQ102" s="40"/>
      <c r="AR102" s="39">
        <f>IFERROR(VLOOKUP(AR444,DAY!$A$2:$E$744,5,0),0)</f>
        <v>0</v>
      </c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27.75" customHeight="1" x14ac:dyDescent="0.4">
      <c r="A103" s="193"/>
      <c r="B103" s="437"/>
      <c r="C103" s="129" t="s">
        <v>5</v>
      </c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433">
        <f>IFERROR(AN103,0)</f>
        <v>0</v>
      </c>
      <c r="AG103" s="434"/>
      <c r="AH103" s="425"/>
      <c r="AI103" s="435">
        <f>IFERROR(AO103,0)</f>
        <v>0</v>
      </c>
      <c r="AJ103" s="434"/>
      <c r="AK103" s="426"/>
      <c r="AN103" s="46" t="e">
        <f>ROUNDDOWN(AG102/AF102,3)</f>
        <v>#DIV/0!</v>
      </c>
      <c r="AO103" s="47" t="e">
        <f>ROUNDDOWN(AJ102/AI102,3)</f>
        <v>#DIV/0!</v>
      </c>
      <c r="AR103" s="43">
        <f>IFERROR(VLOOKUP(AR444,DAY!$A$2:$E$744,6,0),0)</f>
        <v>0</v>
      </c>
    </row>
    <row r="104" spans="1:53" ht="27.75" customHeight="1" x14ac:dyDescent="0.4">
      <c r="A104" s="193"/>
      <c r="B104" s="436" t="str">
        <f>$B$24</f>
        <v>作業員C</v>
      </c>
      <c r="C104" s="126" t="s">
        <v>4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37">
        <f>IF(COUNT(D104:AE104)=0,+(COUNTIF(D104:AE104,"作業"))+(COUNTIF(D104:AE104,"休日")),"")</f>
        <v>0</v>
      </c>
      <c r="AG104" s="138">
        <f>IF(+COUNT(D104:AE104)=0,(COUNTIF(D104:AE104,"休日")),"")</f>
        <v>0</v>
      </c>
      <c r="AH104" s="424">
        <f>IFERROR(IF(COUNTA(D104:AE104)=0,0,IF(COUNTA(D104:AE104)&lt;28,$G$359,IF(AN105&gt;0.284,$G$357,$G$358))),0)</f>
        <v>0</v>
      </c>
      <c r="AI104" s="141">
        <f>IF(COUNT(D105:AE105)=0,+(COUNTIF(D105:AE105,"作業"))+(COUNTIF(D105:AE105,"休日")),"")</f>
        <v>0</v>
      </c>
      <c r="AJ104" s="138">
        <f>IF(COUNT(D105:AE105)=0,(COUNTIF(D105:AE105,"休日")),"")</f>
        <v>0</v>
      </c>
      <c r="AK104" s="333">
        <f>IFERROR(IF(COUNTA(D105:AE105)=0,0,IF(COUNTA(D105:AE105)&lt;28,$G$359,IF(AO105&gt;0.284,$G$355,$G$356))),0)</f>
        <v>0</v>
      </c>
      <c r="AM104" s="40"/>
      <c r="AN104" s="33"/>
      <c r="AO104" s="33"/>
      <c r="AP104" s="40"/>
      <c r="AQ104" s="40"/>
      <c r="AR104" s="39">
        <f>IFERROR(VLOOKUP(AR446,DAY!$A$2:$E$744,5,0),0)</f>
        <v>0</v>
      </c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27.75" customHeight="1" x14ac:dyDescent="0.4">
      <c r="A105" s="193"/>
      <c r="B105" s="437"/>
      <c r="C105" s="129" t="s">
        <v>5</v>
      </c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433">
        <f>IFERROR(AN105,0)</f>
        <v>0</v>
      </c>
      <c r="AG105" s="434"/>
      <c r="AH105" s="425"/>
      <c r="AI105" s="435">
        <f>IFERROR(AO105,0)</f>
        <v>0</v>
      </c>
      <c r="AJ105" s="434"/>
      <c r="AK105" s="426"/>
      <c r="AN105" s="46" t="e">
        <f>ROUNDDOWN(AG104/AF104,3)</f>
        <v>#DIV/0!</v>
      </c>
      <c r="AO105" s="47" t="e">
        <f>ROUNDDOWN(AJ104/AI104,3)</f>
        <v>#DIV/0!</v>
      </c>
      <c r="AR105" s="43">
        <f>IFERROR(VLOOKUP(AR446,DAY!$A$2:$E$744,6,0),0)</f>
        <v>0</v>
      </c>
    </row>
    <row r="106" spans="1:53" ht="27.75" customHeight="1" x14ac:dyDescent="0.4">
      <c r="A106" s="193"/>
      <c r="B106" s="436" t="str">
        <f>$B$26</f>
        <v>作業員D</v>
      </c>
      <c r="C106" s="126" t="s">
        <v>4</v>
      </c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37">
        <f>IF(COUNT(D106:AE106)=0,+(COUNTIF(D106:AE106,"作業"))+(COUNTIF(D106:AE106,"休日")),"")</f>
        <v>0</v>
      </c>
      <c r="AG106" s="138">
        <f>IF(+COUNT(D106:AE106)=0,(COUNTIF(D106:AE106,"休日")),"")</f>
        <v>0</v>
      </c>
      <c r="AH106" s="424">
        <f>IFERROR(IF(COUNTA(D106:AE106)=0,0,IF(COUNTA(D106:AE106)&lt;28,$G$359,IF(AN107&gt;0.284,$G$357,$G$358))),0)</f>
        <v>0</v>
      </c>
      <c r="AI106" s="141">
        <f>IF(COUNT(D107:AE107)=0,+(COUNTIF(D107:AE107,"作業"))+(COUNTIF(D107:AE107,"休日")),"")</f>
        <v>0</v>
      </c>
      <c r="AJ106" s="138">
        <f>IF(COUNT(D107:AE107)=0,(COUNTIF(D107:AE107,"休日")),"")</f>
        <v>0</v>
      </c>
      <c r="AK106" s="333">
        <f>IFERROR(IF(COUNTA(D107:AE107)=0,0,IF(COUNTA(D107:AE107)&lt;28,$G$359,IF(AO107&gt;0.284,$G$355,$G$356))),0)</f>
        <v>0</v>
      </c>
      <c r="AM106" s="40"/>
      <c r="AN106" s="33"/>
      <c r="AO106" s="33"/>
      <c r="AP106" s="40"/>
      <c r="AQ106" s="40"/>
      <c r="AR106" s="39">
        <f>IFERROR(VLOOKUP(AR448,DAY!$A$2:$E$744,5,0),0)</f>
        <v>0</v>
      </c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27.75" customHeight="1" x14ac:dyDescent="0.4">
      <c r="A107" s="193"/>
      <c r="B107" s="437"/>
      <c r="C107" s="129" t="s">
        <v>5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433">
        <f>IFERROR(AN107,0)</f>
        <v>0</v>
      </c>
      <c r="AG107" s="434"/>
      <c r="AH107" s="425"/>
      <c r="AI107" s="435">
        <f>IFERROR(AO107,0)</f>
        <v>0</v>
      </c>
      <c r="AJ107" s="434"/>
      <c r="AK107" s="426"/>
      <c r="AN107" s="46" t="e">
        <f>ROUNDDOWN(AG106/AF106,3)</f>
        <v>#DIV/0!</v>
      </c>
      <c r="AO107" s="47" t="e">
        <f>ROUNDDOWN(AJ106/AI106,3)</f>
        <v>#DIV/0!</v>
      </c>
      <c r="AR107" s="43">
        <f>IFERROR(VLOOKUP(AR448,DAY!$A$2:$E$744,6,0),0)</f>
        <v>0</v>
      </c>
    </row>
    <row r="108" spans="1:53" ht="27.75" customHeight="1" x14ac:dyDescent="0.4">
      <c r="A108" s="193"/>
      <c r="B108" s="436" t="str">
        <f>$B$28</f>
        <v>作業員E</v>
      </c>
      <c r="C108" s="126" t="s">
        <v>4</v>
      </c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37">
        <f>IF(COUNT(D108:AE108)=0,+(COUNTIF(D108:AE108,"作業"))+(COUNTIF(D108:AE108,"休日")),"")</f>
        <v>0</v>
      </c>
      <c r="AG108" s="138">
        <f>IF(+COUNT(D108:AE108)=0,(COUNTIF(D108:AE108,"休日")),"")</f>
        <v>0</v>
      </c>
      <c r="AH108" s="424">
        <f>IFERROR(IF(COUNTA(D108:AE108)=0,0,IF(COUNTA(D108:AE108)&lt;28,$G$359,IF(AN109&gt;0.284,$G$357,$G$358))),0)</f>
        <v>0</v>
      </c>
      <c r="AI108" s="141">
        <f>IF(COUNT(D109:AE109)=0,+(COUNTIF(D109:AE109,"作業"))+(COUNTIF(D109:AE109,"休日")),"")</f>
        <v>0</v>
      </c>
      <c r="AJ108" s="138">
        <f>IF(COUNT(D109:AE109)=0,(COUNTIF(D109:AE109,"休日")),"")</f>
        <v>0</v>
      </c>
      <c r="AK108" s="333">
        <f>IFERROR(IF(COUNTA(D109:AE109)=0,0,IF(COUNTA(D109:AE109)&lt;28,$G$359,IF(AO109&gt;0.284,$G$355,$G$356))),0)</f>
        <v>0</v>
      </c>
      <c r="AM108" s="40"/>
      <c r="AN108" s="33"/>
      <c r="AO108" s="33"/>
      <c r="AP108" s="40"/>
      <c r="AQ108" s="40"/>
      <c r="AR108" s="39">
        <f>IFERROR(VLOOKUP(AR450,DAY!$A$2:$E$744,5,0),0)</f>
        <v>0</v>
      </c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ht="27.75" customHeight="1" x14ac:dyDescent="0.4">
      <c r="A109" s="193"/>
      <c r="B109" s="437"/>
      <c r="C109" s="129" t="s">
        <v>5</v>
      </c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433">
        <f>IFERROR(AN109,0)</f>
        <v>0</v>
      </c>
      <c r="AG109" s="434"/>
      <c r="AH109" s="425"/>
      <c r="AI109" s="435">
        <f>IFERROR(AO109,0)</f>
        <v>0</v>
      </c>
      <c r="AJ109" s="434"/>
      <c r="AK109" s="426"/>
      <c r="AN109" s="46" t="e">
        <f>ROUNDDOWN(AG108/AF108,3)</f>
        <v>#DIV/0!</v>
      </c>
      <c r="AO109" s="47" t="e">
        <f>ROUNDDOWN(AJ108/AI108,3)</f>
        <v>#DIV/0!</v>
      </c>
      <c r="AR109" s="43">
        <f>IFERROR(VLOOKUP(AR450,DAY!$A$2:$E$744,6,0),0)</f>
        <v>0</v>
      </c>
    </row>
    <row r="110" spans="1:53" ht="27.75" customHeight="1" x14ac:dyDescent="0.4">
      <c r="A110" s="193"/>
      <c r="B110" s="436" t="str">
        <f>$B$30</f>
        <v>作業員F</v>
      </c>
      <c r="C110" s="126" t="s">
        <v>4</v>
      </c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37">
        <f>IF(COUNT(D110:AE110)=0,+(COUNTIF(D110:AE110,"作業"))+(COUNTIF(D110:AE110,"休日")),"")</f>
        <v>0</v>
      </c>
      <c r="AG110" s="138">
        <f>IF(+COUNT(D110:AE110)=0,(COUNTIF(D110:AE110,"休日")),"")</f>
        <v>0</v>
      </c>
      <c r="AH110" s="424">
        <f>IFERROR(IF(COUNTA(D110:AE110)=0,0,IF(COUNTA(D110:AE110)&lt;28,$G$359,IF(AN111&gt;0.284,$G$357,$G$358))),0)</f>
        <v>0</v>
      </c>
      <c r="AI110" s="141">
        <f>IF(COUNT(D111:AE111)=0,+(COUNTIF(D111:AE111,"作業"))+(COUNTIF(D111:AE111,"休日")),"")</f>
        <v>0</v>
      </c>
      <c r="AJ110" s="138">
        <f>IF(COUNT(D111:AE111)=0,(COUNTIF(D111:AE111,"休日")),"")</f>
        <v>0</v>
      </c>
      <c r="AK110" s="333">
        <f>IFERROR(IF(COUNTA(D111:AE111)=0,0,IF(COUNTA(D111:AE111)&lt;28,$G$359,IF(AO111&gt;0.284,$G$355,$G$356))),0)</f>
        <v>0</v>
      </c>
      <c r="AM110" s="40"/>
      <c r="AN110" s="33"/>
      <c r="AO110" s="33"/>
      <c r="AR110" s="39">
        <f>IFERROR(VLOOKUP(AR375,DAY!$A$2:$E$744,5,0),0)</f>
        <v>0</v>
      </c>
    </row>
    <row r="111" spans="1:53" ht="27.75" customHeight="1" thickBot="1" x14ac:dyDescent="0.45">
      <c r="A111" s="222"/>
      <c r="B111" s="437"/>
      <c r="C111" s="127" t="s">
        <v>5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335">
        <f>IFERROR(AN111,0)</f>
        <v>0</v>
      </c>
      <c r="AG111" s="336"/>
      <c r="AH111" s="419"/>
      <c r="AI111" s="423">
        <f>IFERROR(AO111,0)</f>
        <v>0</v>
      </c>
      <c r="AJ111" s="336"/>
      <c r="AK111" s="334"/>
      <c r="AN111" s="46" t="e">
        <f>ROUNDDOWN(AG110/AF110,3)</f>
        <v>#DIV/0!</v>
      </c>
      <c r="AO111" s="47" t="e">
        <f>ROUNDDOWN(AJ110/AI110,3)</f>
        <v>#DIV/0!</v>
      </c>
      <c r="AR111" s="43">
        <f>IFERROR(VLOOKUP(AR375,DAY!$A$2:$E$744,6,0),0)</f>
        <v>0</v>
      </c>
    </row>
    <row r="112" spans="1:53" ht="27.75" customHeight="1" thickBot="1" x14ac:dyDescent="0.45">
      <c r="A112" s="196" t="s">
        <v>68</v>
      </c>
      <c r="B112" s="427" t="s">
        <v>0</v>
      </c>
      <c r="C112" s="428"/>
      <c r="D112" s="48">
        <f>IFERROR(VLOOKUP(D375,DAY!$A$2:$E$3000,2,0),0)</f>
        <v>9</v>
      </c>
      <c r="E112" s="48">
        <f>IFERROR(VLOOKUP(E375,DAY!$A$2:$E$744,2,0),0)</f>
        <v>9</v>
      </c>
      <c r="F112" s="48">
        <f>IFERROR(VLOOKUP(F375,DAY!$A$2:$E$744,2,0),0)</f>
        <v>9</v>
      </c>
      <c r="G112" s="48">
        <f>IFERROR(VLOOKUP(G375,DAY!$A$2:$E$744,2,0),0)</f>
        <v>9</v>
      </c>
      <c r="H112" s="48">
        <f>IFERROR(VLOOKUP(H375,DAY!$A$2:$E$744,2,0),0)</f>
        <v>9</v>
      </c>
      <c r="I112" s="48">
        <f>IFERROR(VLOOKUP(I375,DAY!$A$2:$E$744,2,0),0)</f>
        <v>9</v>
      </c>
      <c r="J112" s="48">
        <f>IFERROR(VLOOKUP(J375,DAY!$A$2:$E$744,2,0),0)</f>
        <v>9</v>
      </c>
      <c r="K112" s="48">
        <f>IFERROR(VLOOKUP(K375,DAY!$A$2:$E$744,2,0),0)</f>
        <v>9</v>
      </c>
      <c r="L112" s="48">
        <f>IFERROR(VLOOKUP(L375,DAY!$A$2:$E$744,2,0),0)</f>
        <v>9</v>
      </c>
      <c r="M112" s="48">
        <f>IFERROR(VLOOKUP(M375,DAY!$A$2:$E$744,2,0),0)</f>
        <v>9</v>
      </c>
      <c r="N112" s="48">
        <f>IFERROR(VLOOKUP(N375,DAY!$A$2:$E$744,2,0),0)</f>
        <v>9</v>
      </c>
      <c r="O112" s="48">
        <f>IFERROR(VLOOKUP(O375,DAY!$A$2:$E$744,2,0),0)</f>
        <v>9</v>
      </c>
      <c r="P112" s="48">
        <f>IFERROR(VLOOKUP(P375,DAY!$A$2:$E$744,2,0),0)</f>
        <v>9</v>
      </c>
      <c r="Q112" s="48">
        <f>IFERROR(VLOOKUP(Q375,DAY!$A$2:$E$744,2,0),0)</f>
        <v>9</v>
      </c>
      <c r="R112" s="48">
        <f>IFERROR(VLOOKUP(R375,DAY!$A$2:$E$744,2,0),0)</f>
        <v>9</v>
      </c>
      <c r="S112" s="48">
        <f>IFERROR(VLOOKUP(S375,DAY!$A$2:$E$744,2,0),0)</f>
        <v>10</v>
      </c>
      <c r="T112" s="48">
        <f>IFERROR(VLOOKUP(T375,DAY!$A$2:$E$744,2,0),0)</f>
        <v>10</v>
      </c>
      <c r="U112" s="48">
        <f>IFERROR(VLOOKUP(U375,DAY!$A$2:$E$744,2,0),0)</f>
        <v>10</v>
      </c>
      <c r="V112" s="48">
        <f>IFERROR(VLOOKUP(V375,DAY!$A$2:$E$744,2,0),0)</f>
        <v>10</v>
      </c>
      <c r="W112" s="48">
        <f>IFERROR(VLOOKUP(W375,DAY!$A$2:$E$744,2,0),0)</f>
        <v>10</v>
      </c>
      <c r="X112" s="48">
        <f>IFERROR(VLOOKUP(X375,DAY!$A$2:$E$744,2,0),0)</f>
        <v>10</v>
      </c>
      <c r="Y112" s="48">
        <f>IFERROR(VLOOKUP(Y375,DAY!$A$2:$E$744,2,0),0)</f>
        <v>10</v>
      </c>
      <c r="Z112" s="48">
        <f>IFERROR(VLOOKUP(Z375,DAY!$A$2:$E$744,2,0),0)</f>
        <v>10</v>
      </c>
      <c r="AA112" s="48">
        <f>IFERROR(VLOOKUP(AA375,DAY!$A$2:$E$744,2,0),0)</f>
        <v>10</v>
      </c>
      <c r="AB112" s="48">
        <f>IFERROR(VLOOKUP(AB375,DAY!$A$2:$E$744,2,0),0)</f>
        <v>10</v>
      </c>
      <c r="AC112" s="48">
        <f>IFERROR(VLOOKUP(AC375,DAY!$A$2:$E$744,2,0),0)</f>
        <v>10</v>
      </c>
      <c r="AD112" s="48">
        <f>IFERROR(VLOOKUP(AD375,DAY!$A$2:$E$744,2,0),0)</f>
        <v>10</v>
      </c>
      <c r="AE112" s="48">
        <f>IFERROR(VLOOKUP(AE375,DAY!$A$2:$E$744,2,0),0)</f>
        <v>10</v>
      </c>
      <c r="AF112" s="337" t="s">
        <v>11</v>
      </c>
      <c r="AG112" s="339" t="s">
        <v>12</v>
      </c>
      <c r="AH112" s="414" t="s">
        <v>84</v>
      </c>
      <c r="AI112" s="416" t="s">
        <v>11</v>
      </c>
      <c r="AJ112" s="342" t="s">
        <v>13</v>
      </c>
      <c r="AK112" s="211" t="s">
        <v>84</v>
      </c>
      <c r="AL112" s="40"/>
      <c r="AN112" s="33"/>
      <c r="AO112" s="33"/>
      <c r="AR112" s="45">
        <f>IFERROR(VLOOKUP(AR375,DAY!$A$2:$E$744,7,0),0)</f>
        <v>0</v>
      </c>
    </row>
    <row r="113" spans="1:53" ht="27.75" customHeight="1" x14ac:dyDescent="0.4">
      <c r="A113" s="193"/>
      <c r="B113" s="429" t="s">
        <v>1</v>
      </c>
      <c r="C113" s="430"/>
      <c r="D113" s="35">
        <f>IFERROR(VLOOKUP(D375,DAY!$A$2:$E$3000,3,0),0)</f>
        <v>16</v>
      </c>
      <c r="E113" s="35">
        <f>IFERROR(VLOOKUP(E375,DAY!$A$2:$E$744,3,0),0)</f>
        <v>17</v>
      </c>
      <c r="F113" s="35">
        <f>IFERROR(VLOOKUP(F375,DAY!$A$2:$E$744,3,0),0)</f>
        <v>18</v>
      </c>
      <c r="G113" s="35">
        <f>IFERROR(VLOOKUP(G375,DAY!$A$2:$E$744,3,0),0)</f>
        <v>19</v>
      </c>
      <c r="H113" s="35">
        <f>IFERROR(VLOOKUP(H375,DAY!$A$2:$E$744,3,0),0)</f>
        <v>20</v>
      </c>
      <c r="I113" s="35">
        <f>IFERROR(VLOOKUP(I375,DAY!$A$2:$E$744,3,0),0)</f>
        <v>21</v>
      </c>
      <c r="J113" s="35">
        <f>IFERROR(VLOOKUP(J375,DAY!$A$2:$E$744,3,0),0)</f>
        <v>22</v>
      </c>
      <c r="K113" s="35">
        <f>IFERROR(VLOOKUP(K375,DAY!$A$2:$E$744,3,0),0)</f>
        <v>23</v>
      </c>
      <c r="L113" s="35">
        <f>IFERROR(VLOOKUP(L375,DAY!$A$2:$E$744,3,0),0)</f>
        <v>24</v>
      </c>
      <c r="M113" s="35">
        <f>IFERROR(VLOOKUP(M375,DAY!$A$2:$E$744,3,0),0)</f>
        <v>25</v>
      </c>
      <c r="N113" s="35">
        <f>IFERROR(VLOOKUP(N375,DAY!$A$2:$E$744,3,0),0)</f>
        <v>26</v>
      </c>
      <c r="O113" s="35">
        <f>IFERROR(VLOOKUP(O375,DAY!$A$2:$E$744,3,0),0)</f>
        <v>27</v>
      </c>
      <c r="P113" s="35">
        <f>IFERROR(VLOOKUP(P375,DAY!$A$2:$E$744,3,0),0)</f>
        <v>28</v>
      </c>
      <c r="Q113" s="35">
        <f>IFERROR(VLOOKUP(Q375,DAY!$A$2:$E$744,3,0),0)</f>
        <v>29</v>
      </c>
      <c r="R113" s="35">
        <f>IFERROR(VLOOKUP(R375,DAY!$A$2:$E$744,3,0),0)</f>
        <v>30</v>
      </c>
      <c r="S113" s="35">
        <f>IFERROR(VLOOKUP(S375,DAY!$A$2:$E$744,3,0),0)</f>
        <v>1</v>
      </c>
      <c r="T113" s="35">
        <f>IFERROR(VLOOKUP(T375,DAY!$A$2:$E$744,3,0),0)</f>
        <v>2</v>
      </c>
      <c r="U113" s="35">
        <f>IFERROR(VLOOKUP(U375,DAY!$A$2:$E$744,3,0),0)</f>
        <v>3</v>
      </c>
      <c r="V113" s="35">
        <f>IFERROR(VLOOKUP(V375,DAY!$A$2:$E$744,3,0),0)</f>
        <v>4</v>
      </c>
      <c r="W113" s="35">
        <f>IFERROR(VLOOKUP(W375,DAY!$A$2:$E$744,3,0),0)</f>
        <v>5</v>
      </c>
      <c r="X113" s="35">
        <f>IFERROR(VLOOKUP(X375,DAY!$A$2:$E$744,3,0),0)</f>
        <v>6</v>
      </c>
      <c r="Y113" s="35">
        <f>IFERROR(VLOOKUP(Y375,DAY!$A$2:$E$744,3,0),0)</f>
        <v>7</v>
      </c>
      <c r="Z113" s="35">
        <f>IFERROR(VLOOKUP(Z375,DAY!$A$2:$E$744,3,0),0)</f>
        <v>8</v>
      </c>
      <c r="AA113" s="35">
        <f>IFERROR(VLOOKUP(AA375,DAY!$A$2:$E$744,3,0),0)</f>
        <v>9</v>
      </c>
      <c r="AB113" s="35">
        <f>IFERROR(VLOOKUP(AB375,DAY!$A$2:$E$744,3,0),0)</f>
        <v>10</v>
      </c>
      <c r="AC113" s="35">
        <f>IFERROR(VLOOKUP(AC375,DAY!$A$2:$E$744,3,0),0)</f>
        <v>11</v>
      </c>
      <c r="AD113" s="35">
        <f>IFERROR(VLOOKUP(AD375,DAY!$A$2:$E$744,3,0),0)</f>
        <v>12</v>
      </c>
      <c r="AE113" s="36">
        <f>IFERROR(VLOOKUP(AE375,DAY!$A$2:$E$744,3,0),0)</f>
        <v>13</v>
      </c>
      <c r="AF113" s="338"/>
      <c r="AG113" s="340"/>
      <c r="AH113" s="414"/>
      <c r="AI113" s="417"/>
      <c r="AJ113" s="340"/>
      <c r="AK113" s="211"/>
      <c r="AN113" s="33"/>
      <c r="AO113" s="33"/>
      <c r="AR113" s="38">
        <f>IFERROR(VLOOKUP(AR376,DAY!$A$2:$E$744,2,0),0)</f>
        <v>0</v>
      </c>
    </row>
    <row r="114" spans="1:53" ht="27.75" customHeight="1" x14ac:dyDescent="0.4">
      <c r="A114" s="193"/>
      <c r="B114" s="431" t="s">
        <v>2</v>
      </c>
      <c r="C114" s="432"/>
      <c r="D114" s="38" t="str">
        <f>IFERROR(VLOOKUP(D375,DAY!$A$2:$E$3000,4,0),0)</f>
        <v>月</v>
      </c>
      <c r="E114" s="38" t="str">
        <f>IFERROR(VLOOKUP(E375,DAY!$A$2:$E$3000,4,0),0)</f>
        <v>火</v>
      </c>
      <c r="F114" s="38" t="str">
        <f>IFERROR(VLOOKUP(F375,DAY!$A$2:$E$3000,4,0),0)</f>
        <v>水</v>
      </c>
      <c r="G114" s="38" t="str">
        <f>IFERROR(VLOOKUP(G375,DAY!$A$2:$E$3000,4,0),0)</f>
        <v>木</v>
      </c>
      <c r="H114" s="38" t="str">
        <f>IFERROR(VLOOKUP(H375,DAY!$A$2:$E$3000,4,0),0)</f>
        <v>金</v>
      </c>
      <c r="I114" s="38" t="str">
        <f>IFERROR(VLOOKUP(I375,DAY!$A$2:$E$3000,4,0),0)</f>
        <v>土</v>
      </c>
      <c r="J114" s="38" t="str">
        <f>IFERROR(VLOOKUP(J375,DAY!$A$2:$E$3000,4,0),0)</f>
        <v>日</v>
      </c>
      <c r="K114" s="38" t="str">
        <f>IFERROR(VLOOKUP(K375,DAY!$A$2:$E$3000,4,0),0)</f>
        <v>月</v>
      </c>
      <c r="L114" s="38" t="str">
        <f>IFERROR(VLOOKUP(L375,DAY!$A$2:$E$3000,4,0),0)</f>
        <v>火</v>
      </c>
      <c r="M114" s="38" t="str">
        <f>IFERROR(VLOOKUP(M375,DAY!$A$2:$E$3000,4,0),0)</f>
        <v>水</v>
      </c>
      <c r="N114" s="38" t="str">
        <f>IFERROR(VLOOKUP(N375,DAY!$A$2:$E$3000,4,0),0)</f>
        <v>木</v>
      </c>
      <c r="O114" s="38" t="str">
        <f>IFERROR(VLOOKUP(O375,DAY!$A$2:$E$3000,4,0),0)</f>
        <v>金</v>
      </c>
      <c r="P114" s="38" t="str">
        <f>IFERROR(VLOOKUP(P375,DAY!$A$2:$E$3000,4,0),0)</f>
        <v>土</v>
      </c>
      <c r="Q114" s="38" t="str">
        <f>IFERROR(VLOOKUP(Q375,DAY!$A$2:$E$3000,4,0),0)</f>
        <v>日</v>
      </c>
      <c r="R114" s="38" t="str">
        <f>IFERROR(VLOOKUP(R375,DAY!$A$2:$E$3000,4,0),0)</f>
        <v>月</v>
      </c>
      <c r="S114" s="38" t="str">
        <f>IFERROR(VLOOKUP(S375,DAY!$A$2:$E$3000,4,0),0)</f>
        <v>火</v>
      </c>
      <c r="T114" s="38" t="str">
        <f>IFERROR(VLOOKUP(T375,DAY!$A$2:$E$3000,4,0),0)</f>
        <v>水</v>
      </c>
      <c r="U114" s="38" t="str">
        <f>IFERROR(VLOOKUP(U375,DAY!$A$2:$E$3000,4,0),0)</f>
        <v>木</v>
      </c>
      <c r="V114" s="38" t="str">
        <f>IFERROR(VLOOKUP(V375,DAY!$A$2:$E$3000,4,0),0)</f>
        <v>金</v>
      </c>
      <c r="W114" s="38" t="str">
        <f>IFERROR(VLOOKUP(W375,DAY!$A$2:$E$3000,4,0),0)</f>
        <v>土</v>
      </c>
      <c r="X114" s="38" t="str">
        <f>IFERROR(VLOOKUP(X375,DAY!$A$2:$E$3000,4,0),0)</f>
        <v>日</v>
      </c>
      <c r="Y114" s="38" t="str">
        <f>IFERROR(VLOOKUP(Y375,DAY!$A$2:$E$3000,4,0),0)</f>
        <v>月</v>
      </c>
      <c r="Z114" s="38" t="str">
        <f>IFERROR(VLOOKUP(Z375,DAY!$A$2:$E$3000,4,0),0)</f>
        <v>火</v>
      </c>
      <c r="AA114" s="38" t="str">
        <f>IFERROR(VLOOKUP(AA375,DAY!$A$2:$E$3000,4,0),0)</f>
        <v>水</v>
      </c>
      <c r="AB114" s="38" t="str">
        <f>IFERROR(VLOOKUP(AB375,DAY!$A$2:$E$3000,4,0),0)</f>
        <v>木</v>
      </c>
      <c r="AC114" s="38" t="str">
        <f>IFERROR(VLOOKUP(AC375,DAY!$A$2:$E$3000,4,0),0)</f>
        <v>金</v>
      </c>
      <c r="AD114" s="38" t="str">
        <f>IFERROR(VLOOKUP(AD375,DAY!$A$2:$E$3000,4,0),0)</f>
        <v>土</v>
      </c>
      <c r="AE114" s="38" t="str">
        <f>IFERROR(VLOOKUP(AE375,DAY!$A$2:$E$3000,4,0),0)</f>
        <v>日</v>
      </c>
      <c r="AF114" s="338"/>
      <c r="AG114" s="340"/>
      <c r="AH114" s="414"/>
      <c r="AI114" s="417"/>
      <c r="AJ114" s="340"/>
      <c r="AK114" s="211"/>
      <c r="AN114" s="33"/>
      <c r="AO114" s="33"/>
      <c r="AR114" s="37">
        <f>IFERROR(VLOOKUP(AR376,DAY!$A$2:$E$744,3,0),0)</f>
        <v>0</v>
      </c>
    </row>
    <row r="115" spans="1:53" ht="85.5" customHeight="1" x14ac:dyDescent="0.4">
      <c r="A115" s="193"/>
      <c r="B115" s="438" t="s">
        <v>3</v>
      </c>
      <c r="C115" s="439"/>
      <c r="D115" s="39" t="str">
        <f>IFERROR(VLOOKUP(D375,DAY!$A$2:$E$3000,5,0),0)</f>
        <v>敬老の日</v>
      </c>
      <c r="E115" s="39" t="str">
        <f>IFERROR(VLOOKUP(E375,DAY!$A$2:$E$3000,5,0),0)</f>
        <v/>
      </c>
      <c r="F115" s="39" t="str">
        <f>IFERROR(VLOOKUP(F375,DAY!$A$2:$E$3000,5,0),0)</f>
        <v/>
      </c>
      <c r="G115" s="39" t="str">
        <f>IFERROR(VLOOKUP(G375,DAY!$A$2:$E$3000,5,0),0)</f>
        <v/>
      </c>
      <c r="H115" s="39" t="str">
        <f>IFERROR(VLOOKUP(H375,DAY!$A$2:$E$3000,5,0),0)</f>
        <v/>
      </c>
      <c r="I115" s="39" t="str">
        <f>IFERROR(VLOOKUP(I375,DAY!$A$2:$E$3000,5,0),0)</f>
        <v/>
      </c>
      <c r="J115" s="39" t="str">
        <f>IFERROR(VLOOKUP(J375,DAY!$A$2:$E$3000,5,0),0)</f>
        <v>秋分の日</v>
      </c>
      <c r="K115" s="39" t="str">
        <f>IFERROR(VLOOKUP(K375,DAY!$A$2:$E$3000,5,0),0)</f>
        <v>振替休日</v>
      </c>
      <c r="L115" s="39" t="str">
        <f>IFERROR(VLOOKUP(L375,DAY!$A$2:$E$3000,5,0),0)</f>
        <v/>
      </c>
      <c r="M115" s="39" t="str">
        <f>IFERROR(VLOOKUP(M375,DAY!$A$2:$E$3000,5,0),0)</f>
        <v/>
      </c>
      <c r="N115" s="39" t="str">
        <f>IFERROR(VLOOKUP(N375,DAY!$A$2:$E$3000,5,0),0)</f>
        <v/>
      </c>
      <c r="O115" s="39" t="str">
        <f>IFERROR(VLOOKUP(O375,DAY!$A$2:$E$3000,5,0),0)</f>
        <v/>
      </c>
      <c r="P115" s="39" t="str">
        <f>IFERROR(VLOOKUP(P375,DAY!$A$2:$E$3000,5,0),0)</f>
        <v/>
      </c>
      <c r="Q115" s="39" t="str">
        <f>IFERROR(VLOOKUP(Q375,DAY!$A$2:$E$3000,5,0),0)</f>
        <v/>
      </c>
      <c r="R115" s="39" t="str">
        <f>IFERROR(VLOOKUP(R375,DAY!$A$2:$E$3000,5,0),0)</f>
        <v/>
      </c>
      <c r="S115" s="39" t="str">
        <f>IFERROR(VLOOKUP(S375,DAY!$A$2:$E$3000,5,0),0)</f>
        <v/>
      </c>
      <c r="T115" s="39" t="str">
        <f>IFERROR(VLOOKUP(T375,DAY!$A$2:$E$3000,5,0),0)</f>
        <v/>
      </c>
      <c r="U115" s="39" t="str">
        <f>IFERROR(VLOOKUP(U375,DAY!$A$2:$E$3000,5,0),0)</f>
        <v/>
      </c>
      <c r="V115" s="39" t="str">
        <f>IFERROR(VLOOKUP(V375,DAY!$A$2:$E$3000,5,0),0)</f>
        <v/>
      </c>
      <c r="W115" s="39" t="str">
        <f>IFERROR(VLOOKUP(W375,DAY!$A$2:$E$3000,5,0),0)</f>
        <v/>
      </c>
      <c r="X115" s="39" t="str">
        <f>IFERROR(VLOOKUP(X375,DAY!$A$2:$E$3000,5,0),0)</f>
        <v/>
      </c>
      <c r="Y115" s="39" t="str">
        <f>IFERROR(VLOOKUP(Y375,DAY!$A$2:$E$3000,5,0),0)</f>
        <v/>
      </c>
      <c r="Z115" s="39" t="str">
        <f>IFERROR(VLOOKUP(Z375,DAY!$A$2:$E$3000,5,0),0)</f>
        <v/>
      </c>
      <c r="AA115" s="39" t="str">
        <f>IFERROR(VLOOKUP(AA375,DAY!$A$2:$E$3000,5,0),0)</f>
        <v/>
      </c>
      <c r="AB115" s="39" t="str">
        <f>IFERROR(VLOOKUP(AB375,DAY!$A$2:$E$3000,5,0),0)</f>
        <v/>
      </c>
      <c r="AC115" s="39" t="str">
        <f>IFERROR(VLOOKUP(AC375,DAY!$A$2:$E$3000,5,0),0)</f>
        <v/>
      </c>
      <c r="AD115" s="39" t="str">
        <f>IFERROR(VLOOKUP(AD375,DAY!$A$2:$E$3000,5,0),0)</f>
        <v/>
      </c>
      <c r="AE115" s="39" t="str">
        <f>IFERROR(VLOOKUP(AE375,DAY!$A$2:$E$3000,5,0),0)</f>
        <v/>
      </c>
      <c r="AF115" s="338"/>
      <c r="AG115" s="340"/>
      <c r="AH115" s="415"/>
      <c r="AI115" s="417"/>
      <c r="AJ115" s="340"/>
      <c r="AK115" s="212"/>
      <c r="AN115" s="41"/>
      <c r="AO115" s="41"/>
      <c r="AR115" s="37">
        <f>IFERROR(VLOOKUP(AR376,DAY!$A$2:$E$744,4,0),0)</f>
        <v>0</v>
      </c>
    </row>
    <row r="116" spans="1:53" ht="27.75" customHeight="1" x14ac:dyDescent="0.4">
      <c r="A116" s="193"/>
      <c r="B116" s="436" t="str">
        <f>$B$20</f>
        <v>作業員A</v>
      </c>
      <c r="C116" s="126" t="s">
        <v>4</v>
      </c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37">
        <f>IF(COUNT(D116:AE116)=0,+(COUNTIF(D116:AE116,"作業"))+(COUNTIF(D116:AE116,"休日")),"")</f>
        <v>0</v>
      </c>
      <c r="AG116" s="138">
        <f>IF(+COUNT(D116:AE116)=0,(COUNTIF(D116:AE116,"休日")),"")</f>
        <v>0</v>
      </c>
      <c r="AH116" s="424">
        <f>IFERROR(IF(COUNTA(D116:AE116)=0,0,IF(COUNTA(D116:AE116)&lt;28,$G$359,IF(AN117&gt;0.284,$G$357,$G$358))),0)</f>
        <v>0</v>
      </c>
      <c r="AI116" s="141">
        <f>IF(COUNT(D117:AE117)=0,+(COUNTIF(D117:AE117,"作業"))+(COUNTIF(D117:AE117,"休日")),"")</f>
        <v>0</v>
      </c>
      <c r="AJ116" s="138">
        <f>IF(COUNT(D117:AE117)=0,(COUNTIF(D117:AE117,"休日")),"")</f>
        <v>0</v>
      </c>
      <c r="AK116" s="333">
        <f>IFERROR(IF(COUNTA(D117:AE117)=0,0,IF(COUNTA(D117:AE117)&lt;28,$G$359,IF(AO117&gt;0.284,$G$355,$G$356))),0)</f>
        <v>0</v>
      </c>
      <c r="AM116" s="40"/>
      <c r="AN116" s="33"/>
      <c r="AO116" s="33"/>
      <c r="AP116" s="40"/>
      <c r="AQ116" s="40"/>
      <c r="AR116" s="39">
        <f>IFERROR(VLOOKUP(AR464,DAY!$A$2:$E$744,5,0),0)</f>
        <v>0</v>
      </c>
      <c r="AS116" s="42"/>
      <c r="AT116" s="42"/>
      <c r="AU116" s="42"/>
      <c r="AV116" s="42"/>
      <c r="AW116" s="42"/>
      <c r="AX116" s="42"/>
      <c r="AY116" s="42"/>
      <c r="AZ116" s="42"/>
      <c r="BA116" s="42"/>
    </row>
    <row r="117" spans="1:53" ht="27.75" customHeight="1" x14ac:dyDescent="0.4">
      <c r="A117" s="193"/>
      <c r="B117" s="437"/>
      <c r="C117" s="129" t="s">
        <v>5</v>
      </c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433">
        <f>IFERROR(AN117,0)</f>
        <v>0</v>
      </c>
      <c r="AG117" s="434"/>
      <c r="AH117" s="425"/>
      <c r="AI117" s="435">
        <f>IFERROR(AO117,0)</f>
        <v>0</v>
      </c>
      <c r="AJ117" s="434"/>
      <c r="AK117" s="426"/>
      <c r="AN117" s="46" t="e">
        <f>ROUNDDOWN(AG116/AF116,3)</f>
        <v>#DIV/0!</v>
      </c>
      <c r="AO117" s="47" t="e">
        <f>ROUNDDOWN(AJ116/AI116,3)</f>
        <v>#DIV/0!</v>
      </c>
      <c r="AR117" s="43">
        <f>IFERROR(VLOOKUP(AR464,DAY!$A$2:$E$744,6,0),0)</f>
        <v>0</v>
      </c>
    </row>
    <row r="118" spans="1:53" ht="27.75" customHeight="1" x14ac:dyDescent="0.4">
      <c r="A118" s="193"/>
      <c r="B118" s="436" t="str">
        <f>$B$22</f>
        <v>作業員B</v>
      </c>
      <c r="C118" s="126" t="s">
        <v>4</v>
      </c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37">
        <f>IF(COUNT(D118:AE118)=0,+(COUNTIF(D118:AE118,"作業"))+(COUNTIF(D118:AE118,"休日")),"")</f>
        <v>0</v>
      </c>
      <c r="AG118" s="138">
        <f>IF(+COUNT(D118:AE118)=0,(COUNTIF(D118:AE118,"休日")),"")</f>
        <v>0</v>
      </c>
      <c r="AH118" s="424">
        <f>IFERROR(IF(COUNTA(D118:AE118)=0,0,IF(COUNTA(D118:AE118)&lt;28,$G$359,IF(AN119&gt;0.284,$G$357,$G$358))),0)</f>
        <v>0</v>
      </c>
      <c r="AI118" s="141">
        <f>IF(COUNT(D119:AE119)=0,+(COUNTIF(D119:AE119,"作業"))+(COUNTIF(D119:AE119,"休日")),"")</f>
        <v>0</v>
      </c>
      <c r="AJ118" s="138">
        <f>IF(COUNT(D119:AE119)=0,(COUNTIF(D119:AE119,"休日")),"")</f>
        <v>0</v>
      </c>
      <c r="AK118" s="333">
        <f>IFERROR(IF(COUNTA(D119:AE119)=0,0,IF(COUNTA(D119:AE119)&lt;28,$G$359,IF(AO119&gt;0.284,$G$355,$G$356))),0)</f>
        <v>0</v>
      </c>
      <c r="AM118" s="40"/>
      <c r="AN118" s="33"/>
      <c r="AO118" s="33"/>
      <c r="AP118" s="40"/>
      <c r="AQ118" s="40"/>
      <c r="AR118" s="39">
        <f>IFERROR(VLOOKUP(AR460,DAY!$A$2:$E$744,5,0),0)</f>
        <v>0</v>
      </c>
      <c r="AS118" s="42"/>
      <c r="AT118" s="42"/>
      <c r="AU118" s="42"/>
      <c r="AV118" s="42"/>
      <c r="AW118" s="42"/>
      <c r="AX118" s="42"/>
      <c r="AY118" s="42"/>
      <c r="AZ118" s="42"/>
      <c r="BA118" s="42"/>
    </row>
    <row r="119" spans="1:53" ht="27.75" customHeight="1" x14ac:dyDescent="0.4">
      <c r="A119" s="193"/>
      <c r="B119" s="437"/>
      <c r="C119" s="129" t="s">
        <v>5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433">
        <f>IFERROR(AN119,0)</f>
        <v>0</v>
      </c>
      <c r="AG119" s="434"/>
      <c r="AH119" s="425"/>
      <c r="AI119" s="435">
        <f>IFERROR(AO119,0)</f>
        <v>0</v>
      </c>
      <c r="AJ119" s="434"/>
      <c r="AK119" s="426"/>
      <c r="AN119" s="46" t="e">
        <f>ROUNDDOWN(AG118/AF118,3)</f>
        <v>#DIV/0!</v>
      </c>
      <c r="AO119" s="47" t="e">
        <f>ROUNDDOWN(AJ118/AI118,3)</f>
        <v>#DIV/0!</v>
      </c>
      <c r="AR119" s="43">
        <f>IFERROR(VLOOKUP(AR460,DAY!$A$2:$E$744,6,0),0)</f>
        <v>0</v>
      </c>
    </row>
    <row r="120" spans="1:53" ht="27.75" customHeight="1" x14ac:dyDescent="0.4">
      <c r="A120" s="193"/>
      <c r="B120" s="436" t="str">
        <f>$B$24</f>
        <v>作業員C</v>
      </c>
      <c r="C120" s="126" t="s">
        <v>4</v>
      </c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37">
        <f>IF(COUNT(D120:AE120)=0,+(COUNTIF(D120:AE120,"作業"))+(COUNTIF(D120:AE120,"休日")),"")</f>
        <v>0</v>
      </c>
      <c r="AG120" s="138">
        <f>IF(+COUNT(D120:AE120)=0,(COUNTIF(D120:AE120,"休日")),"")</f>
        <v>0</v>
      </c>
      <c r="AH120" s="424">
        <f>IFERROR(IF(COUNTA(D120:AE120)=0,0,IF(COUNTA(D120:AE120)&lt;28,$G$359,IF(AN121&gt;0.284,$G$357,$G$358))),0)</f>
        <v>0</v>
      </c>
      <c r="AI120" s="141">
        <f>IF(COUNT(D121:AE121)=0,+(COUNTIF(D121:AE121,"作業"))+(COUNTIF(D121:AE121,"休日")),"")</f>
        <v>0</v>
      </c>
      <c r="AJ120" s="138">
        <f>IF(COUNT(D121:AE121)=0,(COUNTIF(D121:AE121,"休日")),"")</f>
        <v>0</v>
      </c>
      <c r="AK120" s="333">
        <f>IFERROR(IF(COUNTA(D121:AE121)=0,0,IF(COUNTA(D121:AE121)&lt;28,$G$359,IF(AO121&gt;0.284,$G$355,$G$356))),0)</f>
        <v>0</v>
      </c>
      <c r="AM120" s="40"/>
      <c r="AN120" s="33"/>
      <c r="AO120" s="33"/>
      <c r="AP120" s="40"/>
      <c r="AQ120" s="40"/>
      <c r="AR120" s="39">
        <f>IFERROR(VLOOKUP(AR462,DAY!$A$2:$E$744,5,0),0)</f>
        <v>0</v>
      </c>
      <c r="AS120" s="42"/>
      <c r="AT120" s="42"/>
      <c r="AU120" s="42"/>
      <c r="AV120" s="42"/>
      <c r="AW120" s="42"/>
      <c r="AX120" s="42"/>
      <c r="AY120" s="42"/>
      <c r="AZ120" s="42"/>
      <c r="BA120" s="42"/>
    </row>
    <row r="121" spans="1:53" ht="27.75" customHeight="1" x14ac:dyDescent="0.4">
      <c r="A121" s="193"/>
      <c r="B121" s="437"/>
      <c r="C121" s="129" t="s">
        <v>5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433">
        <f>IFERROR(AN121,0)</f>
        <v>0</v>
      </c>
      <c r="AG121" s="434"/>
      <c r="AH121" s="425"/>
      <c r="AI121" s="435">
        <f>IFERROR(AO121,0)</f>
        <v>0</v>
      </c>
      <c r="AJ121" s="434"/>
      <c r="AK121" s="426"/>
      <c r="AN121" s="46" t="e">
        <f>ROUNDDOWN(AG120/AF120,3)</f>
        <v>#DIV/0!</v>
      </c>
      <c r="AO121" s="47" t="e">
        <f>ROUNDDOWN(AJ120/AI120,3)</f>
        <v>#DIV/0!</v>
      </c>
      <c r="AR121" s="43">
        <f>IFERROR(VLOOKUP(AR462,DAY!$A$2:$E$744,6,0),0)</f>
        <v>0</v>
      </c>
    </row>
    <row r="122" spans="1:53" ht="27.75" customHeight="1" x14ac:dyDescent="0.4">
      <c r="A122" s="193"/>
      <c r="B122" s="436" t="str">
        <f>$B$26</f>
        <v>作業員D</v>
      </c>
      <c r="C122" s="126" t="s">
        <v>4</v>
      </c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37">
        <f>IF(COUNT(D122:AE122)=0,+(COUNTIF(D122:AE122,"作業"))+(COUNTIF(D122:AE122,"休日")),"")</f>
        <v>0</v>
      </c>
      <c r="AG122" s="138">
        <f>IF(+COUNT(D122:AE122)=0,(COUNTIF(D122:AE122,"休日")),"")</f>
        <v>0</v>
      </c>
      <c r="AH122" s="424">
        <f>IFERROR(IF(COUNTA(D122:AE122)=0,0,IF(COUNTA(D122:AE122)&lt;28,$G$359,IF(AN123&gt;0.284,$G$357,$G$358))),0)</f>
        <v>0</v>
      </c>
      <c r="AI122" s="141">
        <f>IF(COUNT(D123:AE123)=0,+(COUNTIF(D123:AE123,"作業"))+(COUNTIF(D123:AE123,"休日")),"")</f>
        <v>0</v>
      </c>
      <c r="AJ122" s="138">
        <f>IF(COUNT(D123:AE123)=0,(COUNTIF(D123:AE123,"休日")),"")</f>
        <v>0</v>
      </c>
      <c r="AK122" s="333">
        <f>IFERROR(IF(COUNTA(D123:AE123)=0,0,IF(COUNTA(D123:AE123)&lt;28,$G$359,IF(AO123&gt;0.284,$G$355,$G$356))),0)</f>
        <v>0</v>
      </c>
      <c r="AM122" s="40"/>
      <c r="AN122" s="33"/>
      <c r="AO122" s="33"/>
      <c r="AP122" s="40"/>
      <c r="AQ122" s="40"/>
      <c r="AR122" s="39">
        <f>IFERROR(VLOOKUP(AR464,DAY!$A$2:$E$744,5,0),0)</f>
        <v>0</v>
      </c>
      <c r="AS122" s="42"/>
      <c r="AT122" s="42"/>
      <c r="AU122" s="42"/>
      <c r="AV122" s="42"/>
      <c r="AW122" s="42"/>
      <c r="AX122" s="42"/>
      <c r="AY122" s="42"/>
      <c r="AZ122" s="42"/>
      <c r="BA122" s="42"/>
    </row>
    <row r="123" spans="1:53" ht="27.75" customHeight="1" x14ac:dyDescent="0.4">
      <c r="A123" s="193"/>
      <c r="B123" s="437"/>
      <c r="C123" s="129" t="s">
        <v>5</v>
      </c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433">
        <f>IFERROR(AN123,0)</f>
        <v>0</v>
      </c>
      <c r="AG123" s="434"/>
      <c r="AH123" s="425"/>
      <c r="AI123" s="435">
        <f>IFERROR(AO123,0)</f>
        <v>0</v>
      </c>
      <c r="AJ123" s="434"/>
      <c r="AK123" s="426"/>
      <c r="AN123" s="46" t="e">
        <f>ROUNDDOWN(AG122/AF122,3)</f>
        <v>#DIV/0!</v>
      </c>
      <c r="AO123" s="47" t="e">
        <f>ROUNDDOWN(AJ122/AI122,3)</f>
        <v>#DIV/0!</v>
      </c>
      <c r="AR123" s="43">
        <f>IFERROR(VLOOKUP(AR464,DAY!$A$2:$E$744,6,0),0)</f>
        <v>0</v>
      </c>
    </row>
    <row r="124" spans="1:53" ht="27.75" customHeight="1" x14ac:dyDescent="0.4">
      <c r="A124" s="193"/>
      <c r="B124" s="436" t="str">
        <f>$B$28</f>
        <v>作業員E</v>
      </c>
      <c r="C124" s="126" t="s">
        <v>4</v>
      </c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37">
        <f>IF(COUNT(D124:AE124)=0,+(COUNTIF(D124:AE124,"作業"))+(COUNTIF(D124:AE124,"休日")),"")</f>
        <v>0</v>
      </c>
      <c r="AG124" s="138">
        <f>IF(+COUNT(D124:AE124)=0,(COUNTIF(D124:AE124,"休日")),"")</f>
        <v>0</v>
      </c>
      <c r="AH124" s="424">
        <f>IFERROR(IF(COUNTA(D124:AE124)=0,0,IF(COUNTA(D124:AE124)&lt;28,$G$359,IF(AN125&gt;0.284,$G$357,$G$358))),0)</f>
        <v>0</v>
      </c>
      <c r="AI124" s="141">
        <f>IF(COUNT(D125:AE125)=0,+(COUNTIF(D125:AE125,"作業"))+(COUNTIF(D125:AE125,"休日")),"")</f>
        <v>0</v>
      </c>
      <c r="AJ124" s="138">
        <f>IF(COUNT(D125:AE125)=0,(COUNTIF(D125:AE125,"休日")),"")</f>
        <v>0</v>
      </c>
      <c r="AK124" s="333">
        <f>IFERROR(IF(COUNTA(D125:AE125)=0,0,IF(COUNTA(D125:AE125)&lt;28,$G$359,IF(AO125&gt;0.284,$G$355,$G$356))),0)</f>
        <v>0</v>
      </c>
      <c r="AM124" s="40"/>
      <c r="AN124" s="33"/>
      <c r="AO124" s="33"/>
      <c r="AP124" s="40"/>
      <c r="AQ124" s="40"/>
      <c r="AR124" s="39">
        <f>IFERROR(VLOOKUP(AR466,DAY!$A$2:$E$744,5,0),0)</f>
        <v>0</v>
      </c>
      <c r="AS124" s="42"/>
      <c r="AT124" s="42"/>
      <c r="AU124" s="42"/>
      <c r="AV124" s="42"/>
      <c r="AW124" s="42"/>
      <c r="AX124" s="42"/>
      <c r="AY124" s="42"/>
      <c r="AZ124" s="42"/>
      <c r="BA124" s="42"/>
    </row>
    <row r="125" spans="1:53" ht="27.75" customHeight="1" x14ac:dyDescent="0.4">
      <c r="A125" s="193"/>
      <c r="B125" s="437"/>
      <c r="C125" s="129" t="s">
        <v>5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433">
        <f>IFERROR(AN125,0)</f>
        <v>0</v>
      </c>
      <c r="AG125" s="434"/>
      <c r="AH125" s="425"/>
      <c r="AI125" s="435">
        <f>IFERROR(AO125,0)</f>
        <v>0</v>
      </c>
      <c r="AJ125" s="434"/>
      <c r="AK125" s="426"/>
      <c r="AN125" s="46" t="e">
        <f>ROUNDDOWN(AG124/AF124,3)</f>
        <v>#DIV/0!</v>
      </c>
      <c r="AO125" s="47" t="e">
        <f>ROUNDDOWN(AJ124/AI124,3)</f>
        <v>#DIV/0!</v>
      </c>
      <c r="AR125" s="43">
        <f>IFERROR(VLOOKUP(AR466,DAY!$A$2:$E$744,6,0),0)</f>
        <v>0</v>
      </c>
    </row>
    <row r="126" spans="1:53" ht="29.25" customHeight="1" x14ac:dyDescent="0.4">
      <c r="A126" s="193"/>
      <c r="B126" s="436" t="str">
        <f>$B$30</f>
        <v>作業員F</v>
      </c>
      <c r="C126" s="126" t="s">
        <v>4</v>
      </c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37">
        <f>IF(COUNT(D126:AE126)=0,+(COUNTIF(D126:AE126,"作業"))+(COUNTIF(D126:AE126,"休日")),"")</f>
        <v>0</v>
      </c>
      <c r="AG126" s="138">
        <f>IF(+COUNT(D126:AE126)=0,(COUNTIF(D126:AE126,"休日")),"")</f>
        <v>0</v>
      </c>
      <c r="AH126" s="424">
        <f>IFERROR(IF(COUNTA(D126:AE126)=0,0,IF(COUNTA(D126:AE126)&lt;28,$G$359,IF(AN127&gt;0.284,$G$357,$G$358))),0)</f>
        <v>0</v>
      </c>
      <c r="AI126" s="141">
        <f>IF(COUNT(D127:AE127)=0,+(COUNTIF(D127:AE127,"作業"))+(COUNTIF(D127:AE127,"休日")),"")</f>
        <v>0</v>
      </c>
      <c r="AJ126" s="138">
        <f>IF(COUNT(D127:AE127)=0,(COUNTIF(D127:AE127,"休日")),"")</f>
        <v>0</v>
      </c>
      <c r="AK126" s="333">
        <f>IFERROR(IF(COUNTA(D127:AE127)=0,0,IF(COUNTA(D127:AE127)&lt;28,$G$359,IF(AO127&gt;0.284,$G$355,$G$356))),0)</f>
        <v>0</v>
      </c>
      <c r="AM126" s="40"/>
      <c r="AN126" s="33"/>
      <c r="AO126" s="33"/>
      <c r="AR126" s="39">
        <f>IFERROR(VLOOKUP(AR376,DAY!$A$2:$E$744,5,0),0)</f>
        <v>0</v>
      </c>
    </row>
    <row r="127" spans="1:53" ht="29.25" customHeight="1" thickBot="1" x14ac:dyDescent="0.45">
      <c r="A127" s="222"/>
      <c r="B127" s="437"/>
      <c r="C127" s="127" t="s">
        <v>5</v>
      </c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335">
        <f>IFERROR(AN127,0)</f>
        <v>0</v>
      </c>
      <c r="AG127" s="336"/>
      <c r="AH127" s="419"/>
      <c r="AI127" s="423">
        <f>IFERROR(AO127,0)</f>
        <v>0</v>
      </c>
      <c r="AJ127" s="336"/>
      <c r="AK127" s="334"/>
      <c r="AN127" s="46" t="e">
        <f>ROUNDDOWN(AG126/AF126,3)</f>
        <v>#DIV/0!</v>
      </c>
      <c r="AO127" s="47" t="e">
        <f>ROUNDDOWN(AJ126/AI126,3)</f>
        <v>#DIV/0!</v>
      </c>
      <c r="AR127" s="43">
        <f>IFERROR(VLOOKUP(AR376,DAY!$A$2:$E$744,6,0),0)</f>
        <v>0</v>
      </c>
    </row>
    <row r="128" spans="1:53" ht="27.75" customHeight="1" thickBot="1" x14ac:dyDescent="0.45">
      <c r="A128" s="196" t="s">
        <v>69</v>
      </c>
      <c r="B128" s="427" t="s">
        <v>0</v>
      </c>
      <c r="C128" s="428"/>
      <c r="D128" s="86">
        <f>IFERROR(VLOOKUP(D376,DAY!$A$2:$E$3000,2,0),0)</f>
        <v>10</v>
      </c>
      <c r="E128" s="86">
        <f>IFERROR(VLOOKUP(E376,DAY!$A$2:$E$744,2,0),0)</f>
        <v>10</v>
      </c>
      <c r="F128" s="86">
        <f>IFERROR(VLOOKUP(F376,DAY!$A$2:$E$744,2,0),0)</f>
        <v>10</v>
      </c>
      <c r="G128" s="86">
        <f>IFERROR(VLOOKUP(G376,DAY!$A$2:$E$744,2,0),0)</f>
        <v>10</v>
      </c>
      <c r="H128" s="86">
        <f>IFERROR(VLOOKUP(H376,DAY!$A$2:$E$744,2,0),0)</f>
        <v>10</v>
      </c>
      <c r="I128" s="86">
        <f>IFERROR(VLOOKUP(I376,DAY!$A$2:$E$744,2,0),0)</f>
        <v>10</v>
      </c>
      <c r="J128" s="86">
        <f>IFERROR(VLOOKUP(J376,DAY!$A$2:$E$744,2,0),0)</f>
        <v>10</v>
      </c>
      <c r="K128" s="86">
        <f>IFERROR(VLOOKUP(K376,DAY!$A$2:$E$744,2,0),0)</f>
        <v>10</v>
      </c>
      <c r="L128" s="86">
        <f>IFERROR(VLOOKUP(L376,DAY!$A$2:$E$744,2,0),0)</f>
        <v>10</v>
      </c>
      <c r="M128" s="86">
        <f>IFERROR(VLOOKUP(M376,DAY!$A$2:$E$744,2,0),0)</f>
        <v>10</v>
      </c>
      <c r="N128" s="86">
        <f>IFERROR(VLOOKUP(N376,DAY!$A$2:$E$744,2,0),0)</f>
        <v>10</v>
      </c>
      <c r="O128" s="86">
        <f>IFERROR(VLOOKUP(O376,DAY!$A$2:$E$744,2,0),0)</f>
        <v>10</v>
      </c>
      <c r="P128" s="86">
        <f>IFERROR(VLOOKUP(P376,DAY!$A$2:$E$744,2,0),0)</f>
        <v>10</v>
      </c>
      <c r="Q128" s="86">
        <f>IFERROR(VLOOKUP(Q376,DAY!$A$2:$E$744,2,0),0)</f>
        <v>10</v>
      </c>
      <c r="R128" s="86">
        <f>IFERROR(VLOOKUP(R376,DAY!$A$2:$E$744,2,0),0)</f>
        <v>10</v>
      </c>
      <c r="S128" s="86">
        <f>IFERROR(VLOOKUP(S376,DAY!$A$2:$E$744,2,0),0)</f>
        <v>10</v>
      </c>
      <c r="T128" s="86">
        <f>IFERROR(VLOOKUP(T376,DAY!$A$2:$E$744,2,0),0)</f>
        <v>10</v>
      </c>
      <c r="U128" s="86">
        <f>IFERROR(VLOOKUP(U376,DAY!$A$2:$E$744,2,0),0)</f>
        <v>10</v>
      </c>
      <c r="V128" s="86">
        <f>IFERROR(VLOOKUP(V376,DAY!$A$2:$E$744,2,0),0)</f>
        <v>11</v>
      </c>
      <c r="W128" s="86">
        <f>IFERROR(VLOOKUP(W376,DAY!$A$2:$E$744,2,0),0)</f>
        <v>11</v>
      </c>
      <c r="X128" s="86">
        <f>IFERROR(VLOOKUP(X376,DAY!$A$2:$E$744,2,0),0)</f>
        <v>11</v>
      </c>
      <c r="Y128" s="86">
        <f>IFERROR(VLOOKUP(Y376,DAY!$A$2:$E$744,2,0),0)</f>
        <v>11</v>
      </c>
      <c r="Z128" s="86">
        <f>IFERROR(VLOOKUP(Z376,DAY!$A$2:$E$744,2,0),0)</f>
        <v>11</v>
      </c>
      <c r="AA128" s="86">
        <f>IFERROR(VLOOKUP(AA376,DAY!$A$2:$E$744,2,0),0)</f>
        <v>11</v>
      </c>
      <c r="AB128" s="86">
        <f>IFERROR(VLOOKUP(AB376,DAY!$A$2:$E$744,2,0),0)</f>
        <v>11</v>
      </c>
      <c r="AC128" s="86">
        <f>IFERROR(VLOOKUP(AC376,DAY!$A$2:$E$744,2,0),0)</f>
        <v>11</v>
      </c>
      <c r="AD128" s="86">
        <f>IFERROR(VLOOKUP(AD376,DAY!$A$2:$E$744,2,0),0)</f>
        <v>11</v>
      </c>
      <c r="AE128" s="86">
        <f>IFERROR(VLOOKUP(AE376,DAY!$A$2:$E$744,2,0),0)</f>
        <v>11</v>
      </c>
      <c r="AF128" s="337" t="s">
        <v>11</v>
      </c>
      <c r="AG128" s="339" t="s">
        <v>12</v>
      </c>
      <c r="AH128" s="414" t="s">
        <v>84</v>
      </c>
      <c r="AI128" s="416" t="s">
        <v>11</v>
      </c>
      <c r="AJ128" s="342" t="s">
        <v>13</v>
      </c>
      <c r="AK128" s="211" t="s">
        <v>84</v>
      </c>
      <c r="AL128" s="40"/>
      <c r="AN128" s="33"/>
      <c r="AO128" s="33"/>
      <c r="AR128" s="50">
        <f>IFERROR(VLOOKUP(AR376,DAY!$A$2:$E$744,7,0),0)</f>
        <v>0</v>
      </c>
    </row>
    <row r="129" spans="1:53" ht="27.75" customHeight="1" x14ac:dyDescent="0.4">
      <c r="A129" s="193"/>
      <c r="B129" s="429" t="s">
        <v>1</v>
      </c>
      <c r="C129" s="430"/>
      <c r="D129" s="87">
        <f>IFERROR(VLOOKUP(D376,DAY!$A$2:$E$3000,3,0),0)</f>
        <v>14</v>
      </c>
      <c r="E129" s="87">
        <f>IFERROR(VLOOKUP(E376,DAY!$A$2:$E$744,3,0),0)</f>
        <v>15</v>
      </c>
      <c r="F129" s="87">
        <f>IFERROR(VLOOKUP(F376,DAY!$A$2:$E$744,3,0),0)</f>
        <v>16</v>
      </c>
      <c r="G129" s="87">
        <f>IFERROR(VLOOKUP(G376,DAY!$A$2:$E$744,3,0),0)</f>
        <v>17</v>
      </c>
      <c r="H129" s="87">
        <f>IFERROR(VLOOKUP(H376,DAY!$A$2:$E$744,3,0),0)</f>
        <v>18</v>
      </c>
      <c r="I129" s="87">
        <f>IFERROR(VLOOKUP(I376,DAY!$A$2:$E$744,3,0),0)</f>
        <v>19</v>
      </c>
      <c r="J129" s="87">
        <f>IFERROR(VLOOKUP(J376,DAY!$A$2:$E$744,3,0),0)</f>
        <v>20</v>
      </c>
      <c r="K129" s="87">
        <f>IFERROR(VLOOKUP(K376,DAY!$A$2:$E$744,3,0),0)</f>
        <v>21</v>
      </c>
      <c r="L129" s="87">
        <f>IFERROR(VLOOKUP(L376,DAY!$A$2:$E$744,3,0),0)</f>
        <v>22</v>
      </c>
      <c r="M129" s="87">
        <f>IFERROR(VLOOKUP(M376,DAY!$A$2:$E$744,3,0),0)</f>
        <v>23</v>
      </c>
      <c r="N129" s="87">
        <f>IFERROR(VLOOKUP(N376,DAY!$A$2:$E$744,3,0),0)</f>
        <v>24</v>
      </c>
      <c r="O129" s="87">
        <f>IFERROR(VLOOKUP(O376,DAY!$A$2:$E$744,3,0),0)</f>
        <v>25</v>
      </c>
      <c r="P129" s="87">
        <f>IFERROR(VLOOKUP(P376,DAY!$A$2:$E$744,3,0),0)</f>
        <v>26</v>
      </c>
      <c r="Q129" s="87">
        <f>IFERROR(VLOOKUP(Q376,DAY!$A$2:$E$744,3,0),0)</f>
        <v>27</v>
      </c>
      <c r="R129" s="87">
        <f>IFERROR(VLOOKUP(R376,DAY!$A$2:$E$744,3,0),0)</f>
        <v>28</v>
      </c>
      <c r="S129" s="87">
        <f>IFERROR(VLOOKUP(S376,DAY!$A$2:$E$744,3,0),0)</f>
        <v>29</v>
      </c>
      <c r="T129" s="87">
        <f>IFERROR(VLOOKUP(T376,DAY!$A$2:$E$744,3,0),0)</f>
        <v>30</v>
      </c>
      <c r="U129" s="87">
        <f>IFERROR(VLOOKUP(U376,DAY!$A$2:$E$744,3,0),0)</f>
        <v>31</v>
      </c>
      <c r="V129" s="87">
        <f>IFERROR(VLOOKUP(V376,DAY!$A$2:$E$744,3,0),0)</f>
        <v>1</v>
      </c>
      <c r="W129" s="87">
        <f>IFERROR(VLOOKUP(W376,DAY!$A$2:$E$744,3,0),0)</f>
        <v>2</v>
      </c>
      <c r="X129" s="87">
        <f>IFERROR(VLOOKUP(X376,DAY!$A$2:$E$744,3,0),0)</f>
        <v>3</v>
      </c>
      <c r="Y129" s="87">
        <f>IFERROR(VLOOKUP(Y376,DAY!$A$2:$E$744,3,0),0)</f>
        <v>4</v>
      </c>
      <c r="Z129" s="87">
        <f>IFERROR(VLOOKUP(Z376,DAY!$A$2:$E$744,3,0),0)</f>
        <v>5</v>
      </c>
      <c r="AA129" s="87">
        <f>IFERROR(VLOOKUP(AA376,DAY!$A$2:$E$744,3,0),0)</f>
        <v>6</v>
      </c>
      <c r="AB129" s="87">
        <f>IFERROR(VLOOKUP(AB376,DAY!$A$2:$E$744,3,0),0)</f>
        <v>7</v>
      </c>
      <c r="AC129" s="87">
        <f>IFERROR(VLOOKUP(AC376,DAY!$A$2:$E$744,3,0),0)</f>
        <v>8</v>
      </c>
      <c r="AD129" s="87">
        <f>IFERROR(VLOOKUP(AD376,DAY!$A$2:$E$744,3,0),0)</f>
        <v>9</v>
      </c>
      <c r="AE129" s="88">
        <f>IFERROR(VLOOKUP(AE376,DAY!$A$2:$E$744,3,0),0)</f>
        <v>10</v>
      </c>
      <c r="AF129" s="338"/>
      <c r="AG129" s="340"/>
      <c r="AH129" s="414"/>
      <c r="AI129" s="417"/>
      <c r="AJ129" s="340"/>
      <c r="AK129" s="211"/>
      <c r="AN129" s="33"/>
      <c r="AO129" s="33"/>
      <c r="AR129" s="124">
        <f>IFERROR(VLOOKUP(AR377,DAY!$A$2:$E$744,2,0),0)</f>
        <v>0</v>
      </c>
    </row>
    <row r="130" spans="1:53" ht="27.75" customHeight="1" x14ac:dyDescent="0.4">
      <c r="A130" s="193"/>
      <c r="B130" s="431" t="s">
        <v>2</v>
      </c>
      <c r="C130" s="432"/>
      <c r="D130" s="89" t="str">
        <f>IFERROR(VLOOKUP(D376,DAY!$A$2:$E$3000,4,0),0)</f>
        <v>月</v>
      </c>
      <c r="E130" s="89" t="str">
        <f>IFERROR(VLOOKUP(E376,DAY!$A$2:$E$3000,4,0),0)</f>
        <v>火</v>
      </c>
      <c r="F130" s="89" t="str">
        <f>IFERROR(VLOOKUP(F376,DAY!$A$2:$E$3000,4,0),0)</f>
        <v>水</v>
      </c>
      <c r="G130" s="89" t="str">
        <f>IFERROR(VLOOKUP(G376,DAY!$A$2:$E$3000,4,0),0)</f>
        <v>木</v>
      </c>
      <c r="H130" s="89" t="str">
        <f>IFERROR(VLOOKUP(H376,DAY!$A$2:$E$3000,4,0),0)</f>
        <v>金</v>
      </c>
      <c r="I130" s="89" t="str">
        <f>IFERROR(VLOOKUP(I376,DAY!$A$2:$E$3000,4,0),0)</f>
        <v>土</v>
      </c>
      <c r="J130" s="89" t="str">
        <f>IFERROR(VLOOKUP(J376,DAY!$A$2:$E$3000,4,0),0)</f>
        <v>日</v>
      </c>
      <c r="K130" s="89" t="str">
        <f>IFERROR(VLOOKUP(K376,DAY!$A$2:$E$3000,4,0),0)</f>
        <v>月</v>
      </c>
      <c r="L130" s="89" t="str">
        <f>IFERROR(VLOOKUP(L376,DAY!$A$2:$E$3000,4,0),0)</f>
        <v>火</v>
      </c>
      <c r="M130" s="89" t="str">
        <f>IFERROR(VLOOKUP(M376,DAY!$A$2:$E$3000,4,0),0)</f>
        <v>水</v>
      </c>
      <c r="N130" s="89" t="str">
        <f>IFERROR(VLOOKUP(N376,DAY!$A$2:$E$3000,4,0),0)</f>
        <v>木</v>
      </c>
      <c r="O130" s="89" t="str">
        <f>IFERROR(VLOOKUP(O376,DAY!$A$2:$E$3000,4,0),0)</f>
        <v>金</v>
      </c>
      <c r="P130" s="89" t="str">
        <f>IFERROR(VLOOKUP(P376,DAY!$A$2:$E$3000,4,0),0)</f>
        <v>土</v>
      </c>
      <c r="Q130" s="89" t="str">
        <f>IFERROR(VLOOKUP(Q376,DAY!$A$2:$E$3000,4,0),0)</f>
        <v>日</v>
      </c>
      <c r="R130" s="89" t="str">
        <f>IFERROR(VLOOKUP(R376,DAY!$A$2:$E$3000,4,0),0)</f>
        <v>月</v>
      </c>
      <c r="S130" s="89" t="str">
        <f>IFERROR(VLOOKUP(S376,DAY!$A$2:$E$3000,4,0),0)</f>
        <v>火</v>
      </c>
      <c r="T130" s="89" t="str">
        <f>IFERROR(VLOOKUP(T376,DAY!$A$2:$E$3000,4,0),0)</f>
        <v>水</v>
      </c>
      <c r="U130" s="89" t="str">
        <f>IFERROR(VLOOKUP(U376,DAY!$A$2:$E$3000,4,0),0)</f>
        <v>木</v>
      </c>
      <c r="V130" s="89" t="str">
        <f>IFERROR(VLOOKUP(V376,DAY!$A$2:$E$3000,4,0),0)</f>
        <v>金</v>
      </c>
      <c r="W130" s="89" t="str">
        <f>IFERROR(VLOOKUP(W376,DAY!$A$2:$E$3000,4,0),0)</f>
        <v>土</v>
      </c>
      <c r="X130" s="89" t="str">
        <f>IFERROR(VLOOKUP(X376,DAY!$A$2:$E$3000,4,0),0)</f>
        <v>日</v>
      </c>
      <c r="Y130" s="89" t="str">
        <f>IFERROR(VLOOKUP(Y376,DAY!$A$2:$E$3000,4,0),0)</f>
        <v>月</v>
      </c>
      <c r="Z130" s="89" t="str">
        <f>IFERROR(VLOOKUP(Z376,DAY!$A$2:$E$3000,4,0),0)</f>
        <v>火</v>
      </c>
      <c r="AA130" s="89" t="str">
        <f>IFERROR(VLOOKUP(AA376,DAY!$A$2:$E$3000,4,0),0)</f>
        <v>水</v>
      </c>
      <c r="AB130" s="89" t="str">
        <f>IFERROR(VLOOKUP(AB376,DAY!$A$2:$E$3000,4,0),0)</f>
        <v>木</v>
      </c>
      <c r="AC130" s="89" t="str">
        <f>IFERROR(VLOOKUP(AC376,DAY!$A$2:$E$3000,4,0),0)</f>
        <v>金</v>
      </c>
      <c r="AD130" s="89" t="str">
        <f>IFERROR(VLOOKUP(AD376,DAY!$A$2:$E$3000,4,0),0)</f>
        <v>土</v>
      </c>
      <c r="AE130" s="89" t="str">
        <f>IFERROR(VLOOKUP(AE376,DAY!$A$2:$E$3000,4,0),0)</f>
        <v>日</v>
      </c>
      <c r="AF130" s="338"/>
      <c r="AG130" s="340"/>
      <c r="AH130" s="414"/>
      <c r="AI130" s="417"/>
      <c r="AJ130" s="340"/>
      <c r="AK130" s="211"/>
      <c r="AN130" s="33"/>
      <c r="AO130" s="33"/>
      <c r="AR130" s="37">
        <f>IFERROR(VLOOKUP(AR377,DAY!$A$2:$E$744,3,0),0)</f>
        <v>0</v>
      </c>
    </row>
    <row r="131" spans="1:53" ht="85.5" customHeight="1" x14ac:dyDescent="0.4">
      <c r="A131" s="193"/>
      <c r="B131" s="438" t="s">
        <v>3</v>
      </c>
      <c r="C131" s="439"/>
      <c r="D131" s="90" t="str">
        <f>IFERROR(VLOOKUP(D376,DAY!$A$2:$E$3000,5,0),0)</f>
        <v>スポーツの日</v>
      </c>
      <c r="E131" s="90" t="str">
        <f>IFERROR(VLOOKUP(E376,DAY!$A$2:$E$3000,5,0),0)</f>
        <v/>
      </c>
      <c r="F131" s="90" t="str">
        <f>IFERROR(VLOOKUP(F376,DAY!$A$2:$E$3000,5,0),0)</f>
        <v/>
      </c>
      <c r="G131" s="90" t="str">
        <f>IFERROR(VLOOKUP(G376,DAY!$A$2:$E$3000,5,0),0)</f>
        <v/>
      </c>
      <c r="H131" s="90" t="str">
        <f>IFERROR(VLOOKUP(H376,DAY!$A$2:$E$3000,5,0),0)</f>
        <v/>
      </c>
      <c r="I131" s="90" t="str">
        <f>IFERROR(VLOOKUP(I376,DAY!$A$2:$E$3000,5,0),0)</f>
        <v/>
      </c>
      <c r="J131" s="90" t="str">
        <f>IFERROR(VLOOKUP(J376,DAY!$A$2:$E$3000,5,0),0)</f>
        <v/>
      </c>
      <c r="K131" s="90" t="str">
        <f>IFERROR(VLOOKUP(K376,DAY!$A$2:$E$3000,5,0),0)</f>
        <v/>
      </c>
      <c r="L131" s="90" t="str">
        <f>IFERROR(VLOOKUP(L376,DAY!$A$2:$E$3000,5,0),0)</f>
        <v/>
      </c>
      <c r="M131" s="90" t="str">
        <f>IFERROR(VLOOKUP(M376,DAY!$A$2:$E$3000,5,0),0)</f>
        <v/>
      </c>
      <c r="N131" s="90" t="str">
        <f>IFERROR(VLOOKUP(N376,DAY!$A$2:$E$3000,5,0),0)</f>
        <v/>
      </c>
      <c r="O131" s="90" t="str">
        <f>IFERROR(VLOOKUP(O376,DAY!$A$2:$E$3000,5,0),0)</f>
        <v/>
      </c>
      <c r="P131" s="90" t="str">
        <f>IFERROR(VLOOKUP(P376,DAY!$A$2:$E$3000,5,0),0)</f>
        <v/>
      </c>
      <c r="Q131" s="90" t="str">
        <f>IFERROR(VLOOKUP(Q376,DAY!$A$2:$E$3000,5,0),0)</f>
        <v/>
      </c>
      <c r="R131" s="90" t="str">
        <f>IFERROR(VLOOKUP(R376,DAY!$A$2:$E$3000,5,0),0)</f>
        <v/>
      </c>
      <c r="S131" s="90" t="str">
        <f>IFERROR(VLOOKUP(S376,DAY!$A$2:$E$3000,5,0),0)</f>
        <v/>
      </c>
      <c r="T131" s="90" t="str">
        <f>IFERROR(VLOOKUP(T376,DAY!$A$2:$E$3000,5,0),0)</f>
        <v/>
      </c>
      <c r="U131" s="90" t="str">
        <f>IFERROR(VLOOKUP(U376,DAY!$A$2:$E$3000,5,0),0)</f>
        <v/>
      </c>
      <c r="V131" s="90" t="str">
        <f>IFERROR(VLOOKUP(V376,DAY!$A$2:$E$3000,5,0),0)</f>
        <v/>
      </c>
      <c r="W131" s="90" t="str">
        <f>IFERROR(VLOOKUP(W376,DAY!$A$2:$E$3000,5,0),0)</f>
        <v/>
      </c>
      <c r="X131" s="90" t="str">
        <f>IFERROR(VLOOKUP(X376,DAY!$A$2:$E$3000,5,0),0)</f>
        <v>文化の日</v>
      </c>
      <c r="Y131" s="90" t="str">
        <f>IFERROR(VLOOKUP(Y376,DAY!$A$2:$E$3000,5,0),0)</f>
        <v>振替休日</v>
      </c>
      <c r="Z131" s="90" t="str">
        <f>IFERROR(VLOOKUP(Z376,DAY!$A$2:$E$3000,5,0),0)</f>
        <v/>
      </c>
      <c r="AA131" s="90" t="str">
        <f>IFERROR(VLOOKUP(AA376,DAY!$A$2:$E$3000,5,0),0)</f>
        <v/>
      </c>
      <c r="AB131" s="90" t="str">
        <f>IFERROR(VLOOKUP(AB376,DAY!$A$2:$E$3000,5,0),0)</f>
        <v/>
      </c>
      <c r="AC131" s="90" t="str">
        <f>IFERROR(VLOOKUP(AC376,DAY!$A$2:$E$3000,5,0),0)</f>
        <v/>
      </c>
      <c r="AD131" s="90" t="str">
        <f>IFERROR(VLOOKUP(AD376,DAY!$A$2:$E$3000,5,0),0)</f>
        <v/>
      </c>
      <c r="AE131" s="90" t="str">
        <f>IFERROR(VLOOKUP(AE376,DAY!$A$2:$E$3000,5,0),0)</f>
        <v/>
      </c>
      <c r="AF131" s="338"/>
      <c r="AG131" s="340"/>
      <c r="AH131" s="415"/>
      <c r="AI131" s="417"/>
      <c r="AJ131" s="340"/>
      <c r="AK131" s="212"/>
      <c r="AN131" s="41"/>
      <c r="AO131" s="41"/>
      <c r="AR131" s="37">
        <f>IFERROR(VLOOKUP(AR377,DAY!$A$2:$E$744,4,0),0)</f>
        <v>0</v>
      </c>
    </row>
    <row r="132" spans="1:53" ht="27.75" customHeight="1" x14ac:dyDescent="0.4">
      <c r="A132" s="193"/>
      <c r="B132" s="436" t="str">
        <f>$B$20</f>
        <v>作業員A</v>
      </c>
      <c r="C132" s="126" t="s">
        <v>4</v>
      </c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37">
        <f>IF(COUNT(D132:AE132)=0,+(COUNTIF(D132:AE132,"作業"))+(COUNTIF(D132:AE132,"休日")),"")</f>
        <v>0</v>
      </c>
      <c r="AG132" s="138">
        <f>IF(+COUNT(D132:AE132)=0,(COUNTIF(D132:AE132,"休日")),"")</f>
        <v>0</v>
      </c>
      <c r="AH132" s="424">
        <f>IFERROR(IF(COUNTA(D132:AE132)=0,0,IF(COUNTA(D132:AE132)&lt;28,$G$359,IF(AN133&gt;0.284,$G$357,$G$358))),0)</f>
        <v>0</v>
      </c>
      <c r="AI132" s="141">
        <f>IF(COUNT(D133:AE133)=0,+(COUNTIF(D133:AE133,"作業"))+(COUNTIF(D133:AE133,"休日")),"")</f>
        <v>0</v>
      </c>
      <c r="AJ132" s="138">
        <f>IF(COUNT(D133:AE133)=0,(COUNTIF(D133:AE133,"休日")),"")</f>
        <v>0</v>
      </c>
      <c r="AK132" s="333">
        <f>IFERROR(IF(COUNTA(D133:AE133)=0,0,IF(COUNTA(D133:AE133)&lt;28,$G$359,IF(AO133&gt;0.284,$G$355,$G$356))),0)</f>
        <v>0</v>
      </c>
      <c r="AM132" s="40"/>
      <c r="AN132" s="33"/>
      <c r="AO132" s="33"/>
      <c r="AP132" s="40"/>
      <c r="AQ132" s="40"/>
      <c r="AR132" s="39">
        <f>IFERROR(VLOOKUP(AR480,DAY!$A$2:$E$744,5,0),0)</f>
        <v>0</v>
      </c>
      <c r="AS132" s="42"/>
      <c r="AT132" s="42"/>
      <c r="AU132" s="42"/>
      <c r="AV132" s="42"/>
      <c r="AW132" s="42"/>
      <c r="AX132" s="42"/>
      <c r="AY132" s="42"/>
      <c r="AZ132" s="42"/>
      <c r="BA132" s="42"/>
    </row>
    <row r="133" spans="1:53" ht="27.75" customHeight="1" x14ac:dyDescent="0.4">
      <c r="A133" s="193"/>
      <c r="B133" s="437"/>
      <c r="C133" s="129" t="s">
        <v>5</v>
      </c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433">
        <f>IFERROR(AN133,0)</f>
        <v>0</v>
      </c>
      <c r="AG133" s="434"/>
      <c r="AH133" s="425"/>
      <c r="AI133" s="435">
        <f>IFERROR(AO133,0)</f>
        <v>0</v>
      </c>
      <c r="AJ133" s="434"/>
      <c r="AK133" s="426"/>
      <c r="AN133" s="46" t="e">
        <f>ROUNDDOWN(AG132/AF132,3)</f>
        <v>#DIV/0!</v>
      </c>
      <c r="AO133" s="47" t="e">
        <f>ROUNDDOWN(AJ132/AI132,3)</f>
        <v>#DIV/0!</v>
      </c>
      <c r="AR133" s="43">
        <f>IFERROR(VLOOKUP(AR480,DAY!$A$2:$E$744,6,0),0)</f>
        <v>0</v>
      </c>
    </row>
    <row r="134" spans="1:53" ht="27.75" customHeight="1" x14ac:dyDescent="0.4">
      <c r="A134" s="193"/>
      <c r="B134" s="436" t="str">
        <f>$B$22</f>
        <v>作業員B</v>
      </c>
      <c r="C134" s="126" t="s">
        <v>4</v>
      </c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37">
        <f>IF(COUNT(D134:AE134)=0,+(COUNTIF(D134:AE134,"作業"))+(COUNTIF(D134:AE134,"休日")),"")</f>
        <v>0</v>
      </c>
      <c r="AG134" s="138">
        <f>IF(+COUNT(D134:AE134)=0,(COUNTIF(D134:AE134,"休日")),"")</f>
        <v>0</v>
      </c>
      <c r="AH134" s="424">
        <f>IFERROR(IF(COUNTA(D134:AE134)=0,0,IF(COUNTA(D134:AE134)&lt;28,$G$359,IF(AN135&gt;0.284,$G$357,$G$358))),0)</f>
        <v>0</v>
      </c>
      <c r="AI134" s="141">
        <f>IF(COUNT(D135:AE135)=0,+(COUNTIF(D135:AE135,"作業"))+(COUNTIF(D135:AE135,"休日")),"")</f>
        <v>0</v>
      </c>
      <c r="AJ134" s="138">
        <f>IF(COUNT(D135:AE135)=0,(COUNTIF(D135:AE135,"休日")),"")</f>
        <v>0</v>
      </c>
      <c r="AK134" s="333">
        <f>IFERROR(IF(COUNTA(D135:AE135)=0,0,IF(COUNTA(D135:AE135)&lt;28,$G$359,IF(AO135&gt;0.284,$G$355,$G$356))),0)</f>
        <v>0</v>
      </c>
      <c r="AM134" s="40"/>
      <c r="AN134" s="33"/>
      <c r="AO134" s="33"/>
      <c r="AP134" s="40"/>
      <c r="AQ134" s="40"/>
      <c r="AR134" s="39">
        <f>IFERROR(VLOOKUP(AR476,DAY!$A$2:$E$744,5,0),0)</f>
        <v>0</v>
      </c>
      <c r="AS134" s="42"/>
      <c r="AT134" s="42"/>
      <c r="AU134" s="42"/>
      <c r="AV134" s="42"/>
      <c r="AW134" s="42"/>
      <c r="AX134" s="42"/>
      <c r="AY134" s="42"/>
      <c r="AZ134" s="42"/>
      <c r="BA134" s="42"/>
    </row>
    <row r="135" spans="1:53" ht="27.75" customHeight="1" x14ac:dyDescent="0.4">
      <c r="A135" s="193"/>
      <c r="B135" s="437"/>
      <c r="C135" s="129" t="s">
        <v>5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433">
        <f>IFERROR(AN135,0)</f>
        <v>0</v>
      </c>
      <c r="AG135" s="434"/>
      <c r="AH135" s="425"/>
      <c r="AI135" s="435">
        <f>IFERROR(AO135,0)</f>
        <v>0</v>
      </c>
      <c r="AJ135" s="434"/>
      <c r="AK135" s="426"/>
      <c r="AN135" s="46" t="e">
        <f>ROUNDDOWN(AG134/AF134,3)</f>
        <v>#DIV/0!</v>
      </c>
      <c r="AO135" s="47" t="e">
        <f>ROUNDDOWN(AJ134/AI134,3)</f>
        <v>#DIV/0!</v>
      </c>
      <c r="AR135" s="43">
        <f>IFERROR(VLOOKUP(AR476,DAY!$A$2:$E$744,6,0),0)</f>
        <v>0</v>
      </c>
    </row>
    <row r="136" spans="1:53" ht="27.75" customHeight="1" x14ac:dyDescent="0.4">
      <c r="A136" s="193"/>
      <c r="B136" s="436" t="str">
        <f>$B$24</f>
        <v>作業員C</v>
      </c>
      <c r="C136" s="126" t="s">
        <v>4</v>
      </c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37">
        <f>IF(COUNT(D136:AE136)=0,+(COUNTIF(D136:AE136,"作業"))+(COUNTIF(D136:AE136,"休日")),"")</f>
        <v>0</v>
      </c>
      <c r="AG136" s="138">
        <f>IF(+COUNT(D136:AE136)=0,(COUNTIF(D136:AE136,"休日")),"")</f>
        <v>0</v>
      </c>
      <c r="AH136" s="424">
        <f>IFERROR(IF(COUNTA(D136:AE136)=0,0,IF(COUNTA(D136:AE136)&lt;28,$G$359,IF(AN137&gt;0.284,$G$357,$G$358))),0)</f>
        <v>0</v>
      </c>
      <c r="AI136" s="141">
        <f>IF(COUNT(D137:AE137)=0,+(COUNTIF(D137:AE137,"作業"))+(COUNTIF(D137:AE137,"休日")),"")</f>
        <v>0</v>
      </c>
      <c r="AJ136" s="138">
        <f>IF(COUNT(D137:AE137)=0,(COUNTIF(D137:AE137,"休日")),"")</f>
        <v>0</v>
      </c>
      <c r="AK136" s="333">
        <f>IFERROR(IF(COUNTA(D137:AE137)=0,0,IF(COUNTA(D137:AE137)&lt;28,$G$359,IF(AO137&gt;0.284,$G$355,$G$356))),0)</f>
        <v>0</v>
      </c>
      <c r="AM136" s="40"/>
      <c r="AN136" s="33"/>
      <c r="AO136" s="33"/>
      <c r="AP136" s="40"/>
      <c r="AQ136" s="40"/>
      <c r="AR136" s="39">
        <f>IFERROR(VLOOKUP(AR478,DAY!$A$2:$E$744,5,0),0)</f>
        <v>0</v>
      </c>
      <c r="AS136" s="42"/>
      <c r="AT136" s="42"/>
      <c r="AU136" s="42"/>
      <c r="AV136" s="42"/>
      <c r="AW136" s="42"/>
      <c r="AX136" s="42"/>
      <c r="AY136" s="42"/>
      <c r="AZ136" s="42"/>
      <c r="BA136" s="42"/>
    </row>
    <row r="137" spans="1:53" ht="27.75" customHeight="1" x14ac:dyDescent="0.4">
      <c r="A137" s="193"/>
      <c r="B137" s="437"/>
      <c r="C137" s="129" t="s">
        <v>5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433">
        <f>IFERROR(AN137,0)</f>
        <v>0</v>
      </c>
      <c r="AG137" s="434"/>
      <c r="AH137" s="425"/>
      <c r="AI137" s="435">
        <f>IFERROR(AO137,0)</f>
        <v>0</v>
      </c>
      <c r="AJ137" s="434"/>
      <c r="AK137" s="426"/>
      <c r="AN137" s="46" t="e">
        <f>ROUNDDOWN(AG136/AF136,3)</f>
        <v>#DIV/0!</v>
      </c>
      <c r="AO137" s="47" t="e">
        <f>ROUNDDOWN(AJ136/AI136,3)</f>
        <v>#DIV/0!</v>
      </c>
      <c r="AR137" s="43">
        <f>IFERROR(VLOOKUP(AR478,DAY!$A$2:$E$744,6,0),0)</f>
        <v>0</v>
      </c>
    </row>
    <row r="138" spans="1:53" ht="27.75" customHeight="1" x14ac:dyDescent="0.4">
      <c r="A138" s="193"/>
      <c r="B138" s="436" t="str">
        <f>$B$26</f>
        <v>作業員D</v>
      </c>
      <c r="C138" s="126" t="s">
        <v>4</v>
      </c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37">
        <f>IF(COUNT(D138:AE138)=0,+(COUNTIF(D138:AE138,"作業"))+(COUNTIF(D138:AE138,"休日")),"")</f>
        <v>0</v>
      </c>
      <c r="AG138" s="138">
        <f>IF(+COUNT(D138:AE138)=0,(COUNTIF(D138:AE138,"休日")),"")</f>
        <v>0</v>
      </c>
      <c r="AH138" s="424">
        <f>IFERROR(IF(COUNTA(D138:AE138)=0,0,IF(COUNTA(D138:AE138)&lt;28,$G$359,IF(AN139&gt;0.284,$G$357,$G$358))),0)</f>
        <v>0</v>
      </c>
      <c r="AI138" s="141">
        <f>IF(COUNT(D139:AE139)=0,+(COUNTIF(D139:AE139,"作業"))+(COUNTIF(D139:AE139,"休日")),"")</f>
        <v>0</v>
      </c>
      <c r="AJ138" s="138">
        <f>IF(COUNT(D139:AE139)=0,(COUNTIF(D139:AE139,"休日")),"")</f>
        <v>0</v>
      </c>
      <c r="AK138" s="333">
        <f>IFERROR(IF(COUNTA(D139:AE139)=0,0,IF(COUNTA(D139:AE139)&lt;28,$G$359,IF(AO139&gt;0.284,$G$355,$G$356))),0)</f>
        <v>0</v>
      </c>
      <c r="AM138" s="40"/>
      <c r="AN138" s="33"/>
      <c r="AO138" s="33"/>
      <c r="AP138" s="40"/>
      <c r="AQ138" s="40"/>
      <c r="AR138" s="39">
        <f>IFERROR(VLOOKUP(AR480,DAY!$A$2:$E$744,5,0),0)</f>
        <v>0</v>
      </c>
      <c r="AS138" s="42"/>
      <c r="AT138" s="42"/>
      <c r="AU138" s="42"/>
      <c r="AV138" s="42"/>
      <c r="AW138" s="42"/>
      <c r="AX138" s="42"/>
      <c r="AY138" s="42"/>
      <c r="AZ138" s="42"/>
      <c r="BA138" s="42"/>
    </row>
    <row r="139" spans="1:53" ht="27.75" customHeight="1" x14ac:dyDescent="0.4">
      <c r="A139" s="193"/>
      <c r="B139" s="437"/>
      <c r="C139" s="129" t="s">
        <v>5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433">
        <f>IFERROR(AN139,0)</f>
        <v>0</v>
      </c>
      <c r="AG139" s="434"/>
      <c r="AH139" s="425"/>
      <c r="AI139" s="435">
        <f>IFERROR(AO139,0)</f>
        <v>0</v>
      </c>
      <c r="AJ139" s="434"/>
      <c r="AK139" s="426"/>
      <c r="AN139" s="46" t="e">
        <f>ROUNDDOWN(AG138/AF138,3)</f>
        <v>#DIV/0!</v>
      </c>
      <c r="AO139" s="47" t="e">
        <f>ROUNDDOWN(AJ138/AI138,3)</f>
        <v>#DIV/0!</v>
      </c>
      <c r="AR139" s="43">
        <f>IFERROR(VLOOKUP(AR480,DAY!$A$2:$E$744,6,0),0)</f>
        <v>0</v>
      </c>
    </row>
    <row r="140" spans="1:53" ht="27.75" customHeight="1" x14ac:dyDescent="0.4">
      <c r="A140" s="193"/>
      <c r="B140" s="436" t="str">
        <f>$B$28</f>
        <v>作業員E</v>
      </c>
      <c r="C140" s="126" t="s">
        <v>4</v>
      </c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37">
        <f>IF(COUNT(D140:AE140)=0,+(COUNTIF(D140:AE140,"作業"))+(COUNTIF(D140:AE140,"休日")),"")</f>
        <v>0</v>
      </c>
      <c r="AG140" s="138">
        <f>IF(+COUNT(D140:AE140)=0,(COUNTIF(D140:AE140,"休日")),"")</f>
        <v>0</v>
      </c>
      <c r="AH140" s="424">
        <f>IFERROR(IF(COUNTA(D140:AE140)=0,0,IF(COUNTA(D140:AE140)&lt;28,$G$359,IF(AN141&gt;0.284,$G$357,$G$358))),0)</f>
        <v>0</v>
      </c>
      <c r="AI140" s="141">
        <f>IF(COUNT(D141:AE141)=0,+(COUNTIF(D141:AE141,"作業"))+(COUNTIF(D141:AE141,"休日")),"")</f>
        <v>0</v>
      </c>
      <c r="AJ140" s="138">
        <f>IF(COUNT(D141:AE141)=0,(COUNTIF(D141:AE141,"休日")),"")</f>
        <v>0</v>
      </c>
      <c r="AK140" s="333">
        <f>IFERROR(IF(COUNTA(D141:AE141)=0,0,IF(COUNTA(D141:AE141)&lt;28,$G$359,IF(AO141&gt;0.284,$G$355,$G$356))),0)</f>
        <v>0</v>
      </c>
      <c r="AM140" s="40"/>
      <c r="AN140" s="33"/>
      <c r="AO140" s="33"/>
      <c r="AP140" s="40"/>
      <c r="AQ140" s="40"/>
      <c r="AR140" s="39">
        <f>IFERROR(VLOOKUP(AR482,DAY!$A$2:$E$744,5,0),0)</f>
        <v>0</v>
      </c>
      <c r="AS140" s="42"/>
      <c r="AT140" s="42"/>
      <c r="AU140" s="42"/>
      <c r="AV140" s="42"/>
      <c r="AW140" s="42"/>
      <c r="AX140" s="42"/>
      <c r="AY140" s="42"/>
      <c r="AZ140" s="42"/>
      <c r="BA140" s="42"/>
    </row>
    <row r="141" spans="1:53" ht="27.75" customHeight="1" x14ac:dyDescent="0.4">
      <c r="A141" s="193"/>
      <c r="B141" s="437"/>
      <c r="C141" s="129" t="s">
        <v>5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433">
        <f>IFERROR(AN141,0)</f>
        <v>0</v>
      </c>
      <c r="AG141" s="434"/>
      <c r="AH141" s="425"/>
      <c r="AI141" s="435">
        <f>IFERROR(AO141,0)</f>
        <v>0</v>
      </c>
      <c r="AJ141" s="434"/>
      <c r="AK141" s="426"/>
      <c r="AN141" s="46" t="e">
        <f>ROUNDDOWN(AG140/AF140,3)</f>
        <v>#DIV/0!</v>
      </c>
      <c r="AO141" s="47" t="e">
        <f>ROUNDDOWN(AJ140/AI140,3)</f>
        <v>#DIV/0!</v>
      </c>
      <c r="AR141" s="43">
        <f>IFERROR(VLOOKUP(AR482,DAY!$A$2:$E$744,6,0),0)</f>
        <v>0</v>
      </c>
    </row>
    <row r="142" spans="1:53" ht="27.75" customHeight="1" x14ac:dyDescent="0.4">
      <c r="A142" s="193"/>
      <c r="B142" s="436" t="str">
        <f>$B$30</f>
        <v>作業員F</v>
      </c>
      <c r="C142" s="126" t="s">
        <v>4</v>
      </c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37">
        <f>IF(COUNT(D142:AE142)=0,+(COUNTIF(D142:AE142,"作業"))+(COUNTIF(D142:AE142,"休日")),"")</f>
        <v>0</v>
      </c>
      <c r="AG142" s="138">
        <f>IF(+COUNT(D142:AE142)=0,(COUNTIF(D142:AE142,"休日")),"")</f>
        <v>0</v>
      </c>
      <c r="AH142" s="424">
        <f>IFERROR(IF(COUNTA(D142:AE142)=0,0,IF(COUNTA(D142:AE142)&lt;28,$G$359,IF(AN143&gt;0.284,$G$357,$G$358))),0)</f>
        <v>0</v>
      </c>
      <c r="AI142" s="141">
        <f>IF(COUNT(D143:AE143)=0,+(COUNTIF(D143:AE143,"作業"))+(COUNTIF(D143:AE143,"休日")),"")</f>
        <v>0</v>
      </c>
      <c r="AJ142" s="138">
        <f>IF(COUNT(D143:AE143)=0,(COUNTIF(D143:AE143,"休日")),"")</f>
        <v>0</v>
      </c>
      <c r="AK142" s="333">
        <f>IFERROR(IF(COUNTA(D143:AE143)=0,0,IF(COUNTA(D143:AE143)&lt;28,$G$359,IF(AO143&gt;0.284,$G$355,$G$356))),0)</f>
        <v>0</v>
      </c>
      <c r="AM142" s="40"/>
      <c r="AN142" s="33"/>
      <c r="AO142" s="33"/>
      <c r="AR142" s="39">
        <f>IFERROR(VLOOKUP(AR377,DAY!$A$2:$E$744,5,0),0)</f>
        <v>0</v>
      </c>
    </row>
    <row r="143" spans="1:53" ht="27.75" customHeight="1" thickBot="1" x14ac:dyDescent="0.45">
      <c r="A143" s="222"/>
      <c r="B143" s="437"/>
      <c r="C143" s="127" t="s">
        <v>5</v>
      </c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335">
        <f>IFERROR(AN143,0)</f>
        <v>0</v>
      </c>
      <c r="AG143" s="336"/>
      <c r="AH143" s="419"/>
      <c r="AI143" s="423">
        <f>IFERROR(AO143,0)</f>
        <v>0</v>
      </c>
      <c r="AJ143" s="336"/>
      <c r="AK143" s="334"/>
      <c r="AN143" s="46" t="e">
        <f>ROUNDDOWN(AG142/AF142,3)</f>
        <v>#DIV/0!</v>
      </c>
      <c r="AO143" s="47" t="e">
        <f>ROUNDDOWN(AJ142/AI142,3)</f>
        <v>#DIV/0!</v>
      </c>
      <c r="AR143" s="43">
        <f>IFERROR(VLOOKUP(AR377,DAY!$A$2:$E$744,6,0),0)</f>
        <v>0</v>
      </c>
    </row>
    <row r="144" spans="1:53" ht="27.75" customHeight="1" thickBot="1" x14ac:dyDescent="0.45">
      <c r="A144" s="196" t="s">
        <v>70</v>
      </c>
      <c r="B144" s="427" t="s">
        <v>0</v>
      </c>
      <c r="C144" s="428"/>
      <c r="D144" s="176">
        <f>IFERROR(VLOOKUP(D377,DAY!$A$2:$E$3000,2,0),0)</f>
        <v>11</v>
      </c>
      <c r="E144" s="176">
        <f>IFERROR(VLOOKUP(E377,DAY!$A$2:$E$744,2,0),0)</f>
        <v>11</v>
      </c>
      <c r="F144" s="176">
        <f>IFERROR(VLOOKUP(F377,DAY!$A$2:$E$744,2,0),0)</f>
        <v>11</v>
      </c>
      <c r="G144" s="176">
        <f>IFERROR(VLOOKUP(G377,DAY!$A$2:$E$744,2,0),0)</f>
        <v>11</v>
      </c>
      <c r="H144" s="176">
        <f>IFERROR(VLOOKUP(H377,DAY!$A$2:$E$744,2,0),0)</f>
        <v>11</v>
      </c>
      <c r="I144" s="176">
        <f>IFERROR(VLOOKUP(I377,DAY!$A$2:$E$744,2,0),0)</f>
        <v>11</v>
      </c>
      <c r="J144" s="176">
        <f>IFERROR(VLOOKUP(J377,DAY!$A$2:$E$744,2,0),0)</f>
        <v>11</v>
      </c>
      <c r="K144" s="176">
        <f>IFERROR(VLOOKUP(K377,DAY!$A$2:$E$744,2,0),0)</f>
        <v>11</v>
      </c>
      <c r="L144" s="176">
        <f>IFERROR(VLOOKUP(L377,DAY!$A$2:$E$744,2,0),0)</f>
        <v>11</v>
      </c>
      <c r="M144" s="176">
        <f>IFERROR(VLOOKUP(M377,DAY!$A$2:$E$744,2,0),0)</f>
        <v>11</v>
      </c>
      <c r="N144" s="176">
        <f>IFERROR(VLOOKUP(N377,DAY!$A$2:$E$744,2,0),0)</f>
        <v>11</v>
      </c>
      <c r="O144" s="176">
        <f>IFERROR(VLOOKUP(O377,DAY!$A$2:$E$744,2,0),0)</f>
        <v>11</v>
      </c>
      <c r="P144" s="176">
        <f>IFERROR(VLOOKUP(P377,DAY!$A$2:$E$744,2,0),0)</f>
        <v>11</v>
      </c>
      <c r="Q144" s="176">
        <f>IFERROR(VLOOKUP(Q377,DAY!$A$2:$E$744,2,0),0)</f>
        <v>11</v>
      </c>
      <c r="R144" s="176">
        <f>IFERROR(VLOOKUP(R377,DAY!$A$2:$E$744,2,0),0)</f>
        <v>11</v>
      </c>
      <c r="S144" s="176">
        <f>IFERROR(VLOOKUP(S377,DAY!$A$2:$E$744,2,0),0)</f>
        <v>11</v>
      </c>
      <c r="T144" s="176">
        <f>IFERROR(VLOOKUP(T377,DAY!$A$2:$E$744,2,0),0)</f>
        <v>11</v>
      </c>
      <c r="U144" s="176">
        <f>IFERROR(VLOOKUP(U377,DAY!$A$2:$E$744,2,0),0)</f>
        <v>11</v>
      </c>
      <c r="V144" s="176">
        <f>IFERROR(VLOOKUP(V377,DAY!$A$2:$E$744,2,0),0)</f>
        <v>11</v>
      </c>
      <c r="W144" s="176">
        <f>IFERROR(VLOOKUP(W377,DAY!$A$2:$E$744,2,0),0)</f>
        <v>11</v>
      </c>
      <c r="X144" s="176">
        <f>IFERROR(VLOOKUP(X377,DAY!$A$2:$E$744,2,0),0)</f>
        <v>12</v>
      </c>
      <c r="Y144" s="176">
        <f>IFERROR(VLOOKUP(Y377,DAY!$A$2:$E$744,2,0),0)</f>
        <v>12</v>
      </c>
      <c r="Z144" s="176">
        <f>IFERROR(VLOOKUP(Z377,DAY!$A$2:$E$744,2,0),0)</f>
        <v>12</v>
      </c>
      <c r="AA144" s="176">
        <f>IFERROR(VLOOKUP(AA377,DAY!$A$2:$E$744,2,0),0)</f>
        <v>12</v>
      </c>
      <c r="AB144" s="176">
        <f>IFERROR(VLOOKUP(AB377,DAY!$A$2:$E$744,2,0),0)</f>
        <v>12</v>
      </c>
      <c r="AC144" s="176">
        <f>IFERROR(VLOOKUP(AC377,DAY!$A$2:$E$744,2,0),0)</f>
        <v>12</v>
      </c>
      <c r="AD144" s="176">
        <f>IFERROR(VLOOKUP(AD377,DAY!$A$2:$E$744,2,0),0)</f>
        <v>12</v>
      </c>
      <c r="AE144" s="176">
        <f>IFERROR(VLOOKUP(AE377,DAY!$A$2:$E$744,2,0),0)</f>
        <v>12</v>
      </c>
      <c r="AF144" s="337" t="s">
        <v>11</v>
      </c>
      <c r="AG144" s="339" t="s">
        <v>12</v>
      </c>
      <c r="AH144" s="414" t="s">
        <v>84</v>
      </c>
      <c r="AI144" s="416" t="s">
        <v>11</v>
      </c>
      <c r="AJ144" s="342" t="s">
        <v>13</v>
      </c>
      <c r="AK144" s="211" t="s">
        <v>84</v>
      </c>
      <c r="AL144" s="40"/>
      <c r="AN144" s="33"/>
      <c r="AO144" s="33"/>
      <c r="AR144" s="45">
        <f>IFERROR(VLOOKUP(AR377,DAY!$A$2:$E$744,7,0),0)</f>
        <v>0</v>
      </c>
    </row>
    <row r="145" spans="1:53" ht="27.75" customHeight="1" x14ac:dyDescent="0.4">
      <c r="A145" s="193"/>
      <c r="B145" s="429" t="s">
        <v>1</v>
      </c>
      <c r="C145" s="430"/>
      <c r="D145" s="87">
        <f>IFERROR(VLOOKUP(D377,DAY!$A$2:$E$3000,3,0),0)</f>
        <v>11</v>
      </c>
      <c r="E145" s="87">
        <f>IFERROR(VLOOKUP(E377,DAY!$A$2:$E$744,3,0),0)</f>
        <v>12</v>
      </c>
      <c r="F145" s="87">
        <f>IFERROR(VLOOKUP(F377,DAY!$A$2:$E$744,3,0),0)</f>
        <v>13</v>
      </c>
      <c r="G145" s="87">
        <f>IFERROR(VLOOKUP(G377,DAY!$A$2:$E$744,3,0),0)</f>
        <v>14</v>
      </c>
      <c r="H145" s="87">
        <f>IFERROR(VLOOKUP(H377,DAY!$A$2:$E$744,3,0),0)</f>
        <v>15</v>
      </c>
      <c r="I145" s="87">
        <f>IFERROR(VLOOKUP(I377,DAY!$A$2:$E$744,3,0),0)</f>
        <v>16</v>
      </c>
      <c r="J145" s="87">
        <f>IFERROR(VLOOKUP(J377,DAY!$A$2:$E$744,3,0),0)</f>
        <v>17</v>
      </c>
      <c r="K145" s="87">
        <f>IFERROR(VLOOKUP(K377,DAY!$A$2:$E$744,3,0),0)</f>
        <v>18</v>
      </c>
      <c r="L145" s="87">
        <f>IFERROR(VLOOKUP(L377,DAY!$A$2:$E$744,3,0),0)</f>
        <v>19</v>
      </c>
      <c r="M145" s="87">
        <f>IFERROR(VLOOKUP(M377,DAY!$A$2:$E$744,3,0),0)</f>
        <v>20</v>
      </c>
      <c r="N145" s="87">
        <f>IFERROR(VLOOKUP(N377,DAY!$A$2:$E$744,3,0),0)</f>
        <v>21</v>
      </c>
      <c r="O145" s="87">
        <f>IFERROR(VLOOKUP(O377,DAY!$A$2:$E$744,3,0),0)</f>
        <v>22</v>
      </c>
      <c r="P145" s="87">
        <f>IFERROR(VLOOKUP(P377,DAY!$A$2:$E$744,3,0),0)</f>
        <v>23</v>
      </c>
      <c r="Q145" s="87">
        <f>IFERROR(VLOOKUP(Q377,DAY!$A$2:$E$744,3,0),0)</f>
        <v>24</v>
      </c>
      <c r="R145" s="87">
        <f>IFERROR(VLOOKUP(R377,DAY!$A$2:$E$744,3,0),0)</f>
        <v>25</v>
      </c>
      <c r="S145" s="87">
        <f>IFERROR(VLOOKUP(S377,DAY!$A$2:$E$744,3,0),0)</f>
        <v>26</v>
      </c>
      <c r="T145" s="87">
        <f>IFERROR(VLOOKUP(T377,DAY!$A$2:$E$744,3,0),0)</f>
        <v>27</v>
      </c>
      <c r="U145" s="87">
        <f>IFERROR(VLOOKUP(U377,DAY!$A$2:$E$744,3,0),0)</f>
        <v>28</v>
      </c>
      <c r="V145" s="87">
        <f>IFERROR(VLOOKUP(V377,DAY!$A$2:$E$744,3,0),0)</f>
        <v>29</v>
      </c>
      <c r="W145" s="87">
        <f>IFERROR(VLOOKUP(W377,DAY!$A$2:$E$744,3,0),0)</f>
        <v>30</v>
      </c>
      <c r="X145" s="87">
        <f>IFERROR(VLOOKUP(X377,DAY!$A$2:$E$744,3,0),0)</f>
        <v>1</v>
      </c>
      <c r="Y145" s="87">
        <f>IFERROR(VLOOKUP(Y377,DAY!$A$2:$E$744,3,0),0)</f>
        <v>2</v>
      </c>
      <c r="Z145" s="87">
        <f>IFERROR(VLOOKUP(Z377,DAY!$A$2:$E$744,3,0),0)</f>
        <v>3</v>
      </c>
      <c r="AA145" s="87">
        <f>IFERROR(VLOOKUP(AA377,DAY!$A$2:$E$744,3,0),0)</f>
        <v>4</v>
      </c>
      <c r="AB145" s="87">
        <f>IFERROR(VLOOKUP(AB377,DAY!$A$2:$E$744,3,0),0)</f>
        <v>5</v>
      </c>
      <c r="AC145" s="87">
        <f>IFERROR(VLOOKUP(AC377,DAY!$A$2:$E$744,3,0),0)</f>
        <v>6</v>
      </c>
      <c r="AD145" s="87">
        <f>IFERROR(VLOOKUP(AD377,DAY!$A$2:$E$744,3,0),0)</f>
        <v>7</v>
      </c>
      <c r="AE145" s="88">
        <f>IFERROR(VLOOKUP(AE377,DAY!$A$2:$E$744,3,0),0)</f>
        <v>8</v>
      </c>
      <c r="AF145" s="338"/>
      <c r="AG145" s="340"/>
      <c r="AH145" s="414"/>
      <c r="AI145" s="417"/>
      <c r="AJ145" s="340"/>
      <c r="AK145" s="211"/>
      <c r="AN145" s="33"/>
      <c r="AO145" s="33"/>
      <c r="AR145" s="38">
        <f>IFERROR(VLOOKUP(AR378,DAY!$A$2:$E$744,2,0),0)</f>
        <v>0</v>
      </c>
    </row>
    <row r="146" spans="1:53" ht="27.75" customHeight="1" x14ac:dyDescent="0.4">
      <c r="A146" s="193"/>
      <c r="B146" s="431" t="s">
        <v>2</v>
      </c>
      <c r="C146" s="432"/>
      <c r="D146" s="89" t="str">
        <f>IFERROR(VLOOKUP(D377,DAY!$A$2:$E$3000,4,0),0)</f>
        <v>月</v>
      </c>
      <c r="E146" s="89" t="str">
        <f>IFERROR(VLOOKUP(E377,DAY!$A$2:$E$3000,4,0),0)</f>
        <v>火</v>
      </c>
      <c r="F146" s="89" t="str">
        <f>IFERROR(VLOOKUP(F377,DAY!$A$2:$E$3000,4,0),0)</f>
        <v>水</v>
      </c>
      <c r="G146" s="89" t="str">
        <f>IFERROR(VLOOKUP(G377,DAY!$A$2:$E$3000,4,0),0)</f>
        <v>木</v>
      </c>
      <c r="H146" s="89" t="str">
        <f>IFERROR(VLOOKUP(H377,DAY!$A$2:$E$3000,4,0),0)</f>
        <v>金</v>
      </c>
      <c r="I146" s="89" t="str">
        <f>IFERROR(VLOOKUP(I377,DAY!$A$2:$E$3000,4,0),0)</f>
        <v>土</v>
      </c>
      <c r="J146" s="89" t="str">
        <f>IFERROR(VLOOKUP(J377,DAY!$A$2:$E$3000,4,0),0)</f>
        <v>日</v>
      </c>
      <c r="K146" s="89" t="str">
        <f>IFERROR(VLOOKUP(K377,DAY!$A$2:$E$3000,4,0),0)</f>
        <v>月</v>
      </c>
      <c r="L146" s="89" t="str">
        <f>IFERROR(VLOOKUP(L377,DAY!$A$2:$E$3000,4,0),0)</f>
        <v>火</v>
      </c>
      <c r="M146" s="89" t="str">
        <f>IFERROR(VLOOKUP(M377,DAY!$A$2:$E$3000,4,0),0)</f>
        <v>水</v>
      </c>
      <c r="N146" s="89" t="str">
        <f>IFERROR(VLOOKUP(N377,DAY!$A$2:$E$3000,4,0),0)</f>
        <v>木</v>
      </c>
      <c r="O146" s="89" t="str">
        <f>IFERROR(VLOOKUP(O377,DAY!$A$2:$E$3000,4,0),0)</f>
        <v>金</v>
      </c>
      <c r="P146" s="89" t="str">
        <f>IFERROR(VLOOKUP(P377,DAY!$A$2:$E$3000,4,0),0)</f>
        <v>土</v>
      </c>
      <c r="Q146" s="89" t="str">
        <f>IFERROR(VLOOKUP(Q377,DAY!$A$2:$E$3000,4,0),0)</f>
        <v>日</v>
      </c>
      <c r="R146" s="89" t="str">
        <f>IFERROR(VLOOKUP(R377,DAY!$A$2:$E$3000,4,0),0)</f>
        <v>月</v>
      </c>
      <c r="S146" s="89" t="str">
        <f>IFERROR(VLOOKUP(S377,DAY!$A$2:$E$3000,4,0),0)</f>
        <v>火</v>
      </c>
      <c r="T146" s="89" t="str">
        <f>IFERROR(VLOOKUP(T377,DAY!$A$2:$E$3000,4,0),0)</f>
        <v>水</v>
      </c>
      <c r="U146" s="89" t="str">
        <f>IFERROR(VLOOKUP(U377,DAY!$A$2:$E$3000,4,0),0)</f>
        <v>木</v>
      </c>
      <c r="V146" s="89" t="str">
        <f>IFERROR(VLOOKUP(V377,DAY!$A$2:$E$3000,4,0),0)</f>
        <v>金</v>
      </c>
      <c r="W146" s="89" t="str">
        <f>IFERROR(VLOOKUP(W377,DAY!$A$2:$E$3000,4,0),0)</f>
        <v>土</v>
      </c>
      <c r="X146" s="89" t="str">
        <f>IFERROR(VLOOKUP(X377,DAY!$A$2:$E$3000,4,0),0)</f>
        <v>日</v>
      </c>
      <c r="Y146" s="89" t="str">
        <f>IFERROR(VLOOKUP(Y377,DAY!$A$2:$E$3000,4,0),0)</f>
        <v>月</v>
      </c>
      <c r="Z146" s="89" t="str">
        <f>IFERROR(VLOOKUP(Z377,DAY!$A$2:$E$3000,4,0),0)</f>
        <v>火</v>
      </c>
      <c r="AA146" s="89" t="str">
        <f>IFERROR(VLOOKUP(AA377,DAY!$A$2:$E$3000,4,0),0)</f>
        <v>水</v>
      </c>
      <c r="AB146" s="89" t="str">
        <f>IFERROR(VLOOKUP(AB377,DAY!$A$2:$E$3000,4,0),0)</f>
        <v>木</v>
      </c>
      <c r="AC146" s="89" t="str">
        <f>IFERROR(VLOOKUP(AC377,DAY!$A$2:$E$3000,4,0),0)</f>
        <v>金</v>
      </c>
      <c r="AD146" s="89" t="str">
        <f>IFERROR(VLOOKUP(AD377,DAY!$A$2:$E$3000,4,0),0)</f>
        <v>土</v>
      </c>
      <c r="AE146" s="89" t="str">
        <f>IFERROR(VLOOKUP(AE377,DAY!$A$2:$E$3000,4,0),0)</f>
        <v>日</v>
      </c>
      <c r="AF146" s="338"/>
      <c r="AG146" s="340"/>
      <c r="AH146" s="414"/>
      <c r="AI146" s="417"/>
      <c r="AJ146" s="340"/>
      <c r="AK146" s="211"/>
      <c r="AN146" s="33"/>
      <c r="AO146" s="33"/>
      <c r="AR146" s="37">
        <f>IFERROR(VLOOKUP(AR378,DAY!$A$2:$E$744,3,0),0)</f>
        <v>0</v>
      </c>
    </row>
    <row r="147" spans="1:53" ht="89.25" customHeight="1" x14ac:dyDescent="0.4">
      <c r="A147" s="193"/>
      <c r="B147" s="438" t="s">
        <v>3</v>
      </c>
      <c r="C147" s="439"/>
      <c r="D147" s="90" t="str">
        <f>IFERROR(VLOOKUP(D377,DAY!$A$2:$E$3000,5,0),0)</f>
        <v/>
      </c>
      <c r="E147" s="90" t="str">
        <f>IFERROR(VLOOKUP(E377,DAY!$A$2:$E$3000,5,0),0)</f>
        <v/>
      </c>
      <c r="F147" s="90" t="str">
        <f>IFERROR(VLOOKUP(F377,DAY!$A$2:$E$3000,5,0),0)</f>
        <v/>
      </c>
      <c r="G147" s="90" t="str">
        <f>IFERROR(VLOOKUP(G377,DAY!$A$2:$E$3000,5,0),0)</f>
        <v/>
      </c>
      <c r="H147" s="90" t="str">
        <f>IFERROR(VLOOKUP(H377,DAY!$A$2:$E$3000,5,0),0)</f>
        <v/>
      </c>
      <c r="I147" s="90" t="str">
        <f>IFERROR(VLOOKUP(I377,DAY!$A$2:$E$3000,5,0),0)</f>
        <v/>
      </c>
      <c r="J147" s="90" t="str">
        <f>IFERROR(VLOOKUP(J377,DAY!$A$2:$E$3000,5,0),0)</f>
        <v/>
      </c>
      <c r="K147" s="90" t="str">
        <f>IFERROR(VLOOKUP(K377,DAY!$A$2:$E$3000,5,0),0)</f>
        <v/>
      </c>
      <c r="L147" s="90" t="str">
        <f>IFERROR(VLOOKUP(L377,DAY!$A$2:$E$3000,5,0),0)</f>
        <v/>
      </c>
      <c r="M147" s="90" t="str">
        <f>IFERROR(VLOOKUP(M377,DAY!$A$2:$E$3000,5,0),0)</f>
        <v/>
      </c>
      <c r="N147" s="90" t="str">
        <f>IFERROR(VLOOKUP(N377,DAY!$A$2:$E$3000,5,0),0)</f>
        <v/>
      </c>
      <c r="O147" s="90" t="str">
        <f>IFERROR(VLOOKUP(O377,DAY!$A$2:$E$3000,5,0),0)</f>
        <v/>
      </c>
      <c r="P147" s="90" t="str">
        <f>IFERROR(VLOOKUP(P377,DAY!$A$2:$E$3000,5,0),0)</f>
        <v>勤労感謝の日</v>
      </c>
      <c r="Q147" s="90" t="str">
        <f>IFERROR(VLOOKUP(Q377,DAY!$A$2:$E$3000,5,0),0)</f>
        <v/>
      </c>
      <c r="R147" s="90" t="str">
        <f>IFERROR(VLOOKUP(R377,DAY!$A$2:$E$3000,5,0),0)</f>
        <v/>
      </c>
      <c r="S147" s="90" t="str">
        <f>IFERROR(VLOOKUP(S377,DAY!$A$2:$E$3000,5,0),0)</f>
        <v/>
      </c>
      <c r="T147" s="90" t="str">
        <f>IFERROR(VLOOKUP(T377,DAY!$A$2:$E$3000,5,0),0)</f>
        <v/>
      </c>
      <c r="U147" s="90" t="str">
        <f>IFERROR(VLOOKUP(U377,DAY!$A$2:$E$3000,5,0),0)</f>
        <v/>
      </c>
      <c r="V147" s="90" t="str">
        <f>IFERROR(VLOOKUP(V377,DAY!$A$2:$E$3000,5,0),0)</f>
        <v/>
      </c>
      <c r="W147" s="90" t="str">
        <f>IFERROR(VLOOKUP(W377,DAY!$A$2:$E$3000,5,0),0)</f>
        <v/>
      </c>
      <c r="X147" s="90" t="str">
        <f>IFERROR(VLOOKUP(X377,DAY!$A$2:$E$3000,5,0),0)</f>
        <v/>
      </c>
      <c r="Y147" s="90" t="str">
        <f>IFERROR(VLOOKUP(Y377,DAY!$A$2:$E$3000,5,0),0)</f>
        <v/>
      </c>
      <c r="Z147" s="90" t="str">
        <f>IFERROR(VLOOKUP(Z377,DAY!$A$2:$E$3000,5,0),0)</f>
        <v/>
      </c>
      <c r="AA147" s="90" t="str">
        <f>IFERROR(VLOOKUP(AA377,DAY!$A$2:$E$3000,5,0),0)</f>
        <v/>
      </c>
      <c r="AB147" s="90" t="str">
        <f>IFERROR(VLOOKUP(AB377,DAY!$A$2:$E$3000,5,0),0)</f>
        <v/>
      </c>
      <c r="AC147" s="90" t="str">
        <f>IFERROR(VLOOKUP(AC377,DAY!$A$2:$E$3000,5,0),0)</f>
        <v/>
      </c>
      <c r="AD147" s="90" t="str">
        <f>IFERROR(VLOOKUP(AD377,DAY!$A$2:$E$3000,5,0),0)</f>
        <v/>
      </c>
      <c r="AE147" s="90" t="str">
        <f>IFERROR(VLOOKUP(AE377,DAY!$A$2:$E$3000,5,0),0)</f>
        <v/>
      </c>
      <c r="AF147" s="338"/>
      <c r="AG147" s="340"/>
      <c r="AH147" s="415"/>
      <c r="AI147" s="417"/>
      <c r="AJ147" s="340"/>
      <c r="AK147" s="212"/>
      <c r="AN147" s="41"/>
      <c r="AO147" s="41"/>
      <c r="AR147" s="37">
        <f>IFERROR(VLOOKUP(AR378,DAY!$A$2:$E$744,4,0),0)</f>
        <v>0</v>
      </c>
    </row>
    <row r="148" spans="1:53" ht="27.75" customHeight="1" x14ac:dyDescent="0.4">
      <c r="A148" s="193"/>
      <c r="B148" s="436" t="str">
        <f>$B$20</f>
        <v>作業員A</v>
      </c>
      <c r="C148" s="126" t="s">
        <v>4</v>
      </c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37">
        <f>IF(COUNT(D148:AE148)=0,+(COUNTIF(D148:AE148,"作業"))+(COUNTIF(D148:AE148,"休日")),"")</f>
        <v>0</v>
      </c>
      <c r="AG148" s="138">
        <f>IF(+COUNT(D148:AE148)=0,(COUNTIF(D148:AE148,"休日")),"")</f>
        <v>0</v>
      </c>
      <c r="AH148" s="424">
        <f>IFERROR(IF(COUNTA(D148:AE148)=0,0,IF(COUNTA(D148:AE148)&lt;28,$G$359,IF(AN149&gt;0.284,$G$357,$G$358))),0)</f>
        <v>0</v>
      </c>
      <c r="AI148" s="141">
        <f>IF(COUNT(D149:AE149)=0,+(COUNTIF(D149:AE149,"作業"))+(COUNTIF(D149:AE149,"休日")),"")</f>
        <v>0</v>
      </c>
      <c r="AJ148" s="138">
        <f>IF(COUNT(D149:AE149)=0,(COUNTIF(D149:AE149,"休日")),"")</f>
        <v>0</v>
      </c>
      <c r="AK148" s="333">
        <f>IFERROR(IF(COUNTA(D149:AE149)=0,0,IF(COUNTA(D149:AE149)&lt;28,$G$359,IF(AO149&gt;0.284,$G$355,$G$356))),0)</f>
        <v>0</v>
      </c>
      <c r="AM148" s="40"/>
      <c r="AN148" s="33"/>
      <c r="AO148" s="33"/>
      <c r="AP148" s="40"/>
      <c r="AQ148" s="40"/>
      <c r="AR148" s="39">
        <f>IFERROR(VLOOKUP(AR496,DAY!$A$2:$E$744,5,0),0)</f>
        <v>0</v>
      </c>
      <c r="AS148" s="42"/>
      <c r="AT148" s="42"/>
      <c r="AU148" s="42"/>
      <c r="AV148" s="42"/>
      <c r="AW148" s="42"/>
      <c r="AX148" s="42"/>
      <c r="AY148" s="42"/>
      <c r="AZ148" s="42"/>
      <c r="BA148" s="42"/>
    </row>
    <row r="149" spans="1:53" ht="27.75" customHeight="1" x14ac:dyDescent="0.4">
      <c r="A149" s="193"/>
      <c r="B149" s="437"/>
      <c r="C149" s="129" t="s">
        <v>5</v>
      </c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433">
        <f>IFERROR(AN149,0)</f>
        <v>0</v>
      </c>
      <c r="AG149" s="434"/>
      <c r="AH149" s="425"/>
      <c r="AI149" s="435">
        <f>IFERROR(AO149,0)</f>
        <v>0</v>
      </c>
      <c r="AJ149" s="434"/>
      <c r="AK149" s="426"/>
      <c r="AN149" s="46" t="e">
        <f>ROUNDDOWN(AG148/AF148,3)</f>
        <v>#DIV/0!</v>
      </c>
      <c r="AO149" s="47" t="e">
        <f>ROUNDDOWN(AJ148/AI148,3)</f>
        <v>#DIV/0!</v>
      </c>
      <c r="AR149" s="43">
        <f>IFERROR(VLOOKUP(AR496,DAY!$A$2:$E$744,6,0),0)</f>
        <v>0</v>
      </c>
    </row>
    <row r="150" spans="1:53" ht="27.75" customHeight="1" x14ac:dyDescent="0.4">
      <c r="A150" s="193"/>
      <c r="B150" s="436" t="str">
        <f>$B$22</f>
        <v>作業員B</v>
      </c>
      <c r="C150" s="126" t="s">
        <v>4</v>
      </c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37">
        <f>IF(COUNT(D150:AE150)=0,+(COUNTIF(D150:AE150,"作業"))+(COUNTIF(D150:AE150,"休日")),"")</f>
        <v>0</v>
      </c>
      <c r="AG150" s="138">
        <f>IF(+COUNT(D150:AE150)=0,(COUNTIF(D150:AE150,"休日")),"")</f>
        <v>0</v>
      </c>
      <c r="AH150" s="424">
        <f>IFERROR(IF(COUNTA(D150:AE150)=0,0,IF(COUNTA(D150:AE150)&lt;28,$G$359,IF(AN151&gt;0.284,$G$357,$G$358))),0)</f>
        <v>0</v>
      </c>
      <c r="AI150" s="141">
        <f>IF(COUNT(D151:AE151)=0,+(COUNTIF(D151:AE151,"作業"))+(COUNTIF(D151:AE151,"休日")),"")</f>
        <v>0</v>
      </c>
      <c r="AJ150" s="138">
        <f>IF(COUNT(D151:AE151)=0,(COUNTIF(D151:AE151,"休日")),"")</f>
        <v>0</v>
      </c>
      <c r="AK150" s="333">
        <f>IFERROR(IF(COUNTA(D151:AE151)=0,0,IF(COUNTA(D151:AE151)&lt;28,$G$359,IF(AO151&gt;0.284,$G$355,$G$356))),0)</f>
        <v>0</v>
      </c>
      <c r="AM150" s="40"/>
      <c r="AN150" s="33"/>
      <c r="AO150" s="33"/>
      <c r="AP150" s="40"/>
      <c r="AQ150" s="40"/>
      <c r="AR150" s="39">
        <f>IFERROR(VLOOKUP(AR492,DAY!$A$2:$E$744,5,0),0)</f>
        <v>0</v>
      </c>
      <c r="AS150" s="42"/>
      <c r="AT150" s="42"/>
      <c r="AU150" s="42"/>
      <c r="AV150" s="42"/>
      <c r="AW150" s="42"/>
      <c r="AX150" s="42"/>
      <c r="AY150" s="42"/>
      <c r="AZ150" s="42"/>
      <c r="BA150" s="42"/>
    </row>
    <row r="151" spans="1:53" ht="27.75" customHeight="1" x14ac:dyDescent="0.4">
      <c r="A151" s="193"/>
      <c r="B151" s="437"/>
      <c r="C151" s="129" t="s">
        <v>5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433">
        <f>IFERROR(AN151,0)</f>
        <v>0</v>
      </c>
      <c r="AG151" s="434"/>
      <c r="AH151" s="425"/>
      <c r="AI151" s="435">
        <f>IFERROR(AO151,0)</f>
        <v>0</v>
      </c>
      <c r="AJ151" s="434"/>
      <c r="AK151" s="426"/>
      <c r="AN151" s="46" t="e">
        <f>ROUNDDOWN(AG150/AF150,3)</f>
        <v>#DIV/0!</v>
      </c>
      <c r="AO151" s="47" t="e">
        <f>ROUNDDOWN(AJ150/AI150,3)</f>
        <v>#DIV/0!</v>
      </c>
      <c r="AR151" s="43">
        <f>IFERROR(VLOOKUP(AR492,DAY!$A$2:$E$744,6,0),0)</f>
        <v>0</v>
      </c>
    </row>
    <row r="152" spans="1:53" ht="27.75" customHeight="1" x14ac:dyDescent="0.4">
      <c r="A152" s="193"/>
      <c r="B152" s="436" t="str">
        <f>$B$24</f>
        <v>作業員C</v>
      </c>
      <c r="C152" s="126" t="s">
        <v>4</v>
      </c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37">
        <f>IF(COUNT(D152:AE152)=0,+(COUNTIF(D152:AE152,"作業"))+(COUNTIF(D152:AE152,"休日")),"")</f>
        <v>0</v>
      </c>
      <c r="AG152" s="138">
        <f>IF(+COUNT(D152:AE152)=0,(COUNTIF(D152:AE152,"休日")),"")</f>
        <v>0</v>
      </c>
      <c r="AH152" s="424">
        <f>IFERROR(IF(COUNTA(D152:AE152)=0,0,IF(COUNTA(D152:AE152)&lt;28,$G$359,IF(AN153&gt;0.284,$G$357,$G$358))),0)</f>
        <v>0</v>
      </c>
      <c r="AI152" s="141">
        <f>IF(COUNT(D153:AE153)=0,+(COUNTIF(D153:AE153,"作業"))+(COUNTIF(D153:AE153,"休日")),"")</f>
        <v>0</v>
      </c>
      <c r="AJ152" s="138">
        <f>IF(COUNT(D153:AE153)=0,(COUNTIF(D153:AE153,"休日")),"")</f>
        <v>0</v>
      </c>
      <c r="AK152" s="333">
        <f>IFERROR(IF(COUNTA(D153:AE153)=0,0,IF(COUNTA(D153:AE153)&lt;28,$G$359,IF(AO153&gt;0.284,$G$355,$G$356))),0)</f>
        <v>0</v>
      </c>
      <c r="AM152" s="40"/>
      <c r="AN152" s="33"/>
      <c r="AO152" s="33"/>
      <c r="AP152" s="40"/>
      <c r="AQ152" s="40"/>
      <c r="AR152" s="39">
        <f>IFERROR(VLOOKUP(AR494,DAY!$A$2:$E$744,5,0),0)</f>
        <v>0</v>
      </c>
      <c r="AS152" s="42"/>
      <c r="AT152" s="42"/>
      <c r="AU152" s="42"/>
      <c r="AV152" s="42"/>
      <c r="AW152" s="42"/>
      <c r="AX152" s="42"/>
      <c r="AY152" s="42"/>
      <c r="AZ152" s="42"/>
      <c r="BA152" s="42"/>
    </row>
    <row r="153" spans="1:53" ht="27.75" customHeight="1" x14ac:dyDescent="0.4">
      <c r="A153" s="193"/>
      <c r="B153" s="437"/>
      <c r="C153" s="129" t="s">
        <v>5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433">
        <f>IFERROR(AN153,0)</f>
        <v>0</v>
      </c>
      <c r="AG153" s="434"/>
      <c r="AH153" s="425"/>
      <c r="AI153" s="435">
        <f>IFERROR(AO153,0)</f>
        <v>0</v>
      </c>
      <c r="AJ153" s="434"/>
      <c r="AK153" s="426"/>
      <c r="AN153" s="46" t="e">
        <f>ROUNDDOWN(AG152/AF152,3)</f>
        <v>#DIV/0!</v>
      </c>
      <c r="AO153" s="47" t="e">
        <f>ROUNDDOWN(AJ152/AI152,3)</f>
        <v>#DIV/0!</v>
      </c>
      <c r="AR153" s="43">
        <f>IFERROR(VLOOKUP(AR494,DAY!$A$2:$E$744,6,0),0)</f>
        <v>0</v>
      </c>
    </row>
    <row r="154" spans="1:53" ht="27.75" customHeight="1" x14ac:dyDescent="0.4">
      <c r="A154" s="193"/>
      <c r="B154" s="436" t="str">
        <f>$B$26</f>
        <v>作業員D</v>
      </c>
      <c r="C154" s="126" t="s">
        <v>4</v>
      </c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37">
        <f>IF(COUNT(D154:AE154)=0,+(COUNTIF(D154:AE154,"作業"))+(COUNTIF(D154:AE154,"休日")),"")</f>
        <v>0</v>
      </c>
      <c r="AG154" s="138">
        <f>IF(+COUNT(D154:AE154)=0,(COUNTIF(D154:AE154,"休日")),"")</f>
        <v>0</v>
      </c>
      <c r="AH154" s="424">
        <f>IFERROR(IF(COUNTA(D154:AE154)=0,0,IF(COUNTA(D154:AE154)&lt;28,$G$359,IF(AN155&gt;0.284,$G$357,$G$358))),0)</f>
        <v>0</v>
      </c>
      <c r="AI154" s="141">
        <f>IF(COUNT(D155:AE155)=0,+(COUNTIF(D155:AE155,"作業"))+(COUNTIF(D155:AE155,"休日")),"")</f>
        <v>0</v>
      </c>
      <c r="AJ154" s="138">
        <f>IF(COUNT(D155:AE155)=0,(COUNTIF(D155:AE155,"休日")),"")</f>
        <v>0</v>
      </c>
      <c r="AK154" s="333">
        <f>IFERROR(IF(COUNTA(D155:AE155)=0,0,IF(COUNTA(D155:AE155)&lt;28,$G$359,IF(AO155&gt;0.284,$G$355,$G$356))),0)</f>
        <v>0</v>
      </c>
      <c r="AM154" s="40"/>
      <c r="AN154" s="33"/>
      <c r="AO154" s="33"/>
      <c r="AP154" s="40"/>
      <c r="AQ154" s="40"/>
      <c r="AR154" s="39">
        <f>IFERROR(VLOOKUP(AR496,DAY!$A$2:$E$744,5,0),0)</f>
        <v>0</v>
      </c>
      <c r="AS154" s="42"/>
      <c r="AT154" s="42"/>
      <c r="AU154" s="42"/>
      <c r="AV154" s="42"/>
      <c r="AW154" s="42"/>
      <c r="AX154" s="42"/>
      <c r="AY154" s="42"/>
      <c r="AZ154" s="42"/>
      <c r="BA154" s="42"/>
    </row>
    <row r="155" spans="1:53" ht="27.75" customHeight="1" x14ac:dyDescent="0.4">
      <c r="A155" s="193"/>
      <c r="B155" s="437"/>
      <c r="C155" s="129" t="s">
        <v>5</v>
      </c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433">
        <f>IFERROR(AN155,0)</f>
        <v>0</v>
      </c>
      <c r="AG155" s="434"/>
      <c r="AH155" s="425"/>
      <c r="AI155" s="435">
        <f>IFERROR(AO155,0)</f>
        <v>0</v>
      </c>
      <c r="AJ155" s="434"/>
      <c r="AK155" s="426"/>
      <c r="AN155" s="46" t="e">
        <f>ROUNDDOWN(AG154/AF154,3)</f>
        <v>#DIV/0!</v>
      </c>
      <c r="AO155" s="47" t="e">
        <f>ROUNDDOWN(AJ154/AI154,3)</f>
        <v>#DIV/0!</v>
      </c>
      <c r="AR155" s="43">
        <f>IFERROR(VLOOKUP(AR496,DAY!$A$2:$E$744,6,0),0)</f>
        <v>0</v>
      </c>
    </row>
    <row r="156" spans="1:53" ht="27.75" customHeight="1" x14ac:dyDescent="0.4">
      <c r="A156" s="193"/>
      <c r="B156" s="436" t="str">
        <f>$B$28</f>
        <v>作業員E</v>
      </c>
      <c r="C156" s="126" t="s">
        <v>4</v>
      </c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37">
        <f>IF(COUNT(D156:AE156)=0,+(COUNTIF(D156:AE156,"作業"))+(COUNTIF(D156:AE156,"休日")),"")</f>
        <v>0</v>
      </c>
      <c r="AG156" s="138">
        <f>IF(+COUNT(D156:AE156)=0,(COUNTIF(D156:AE156,"休日")),"")</f>
        <v>0</v>
      </c>
      <c r="AH156" s="424">
        <f>IFERROR(IF(COUNTA(D156:AE156)=0,0,IF(COUNTA(D156:AE156)&lt;28,$G$359,IF(AN157&gt;0.284,$G$357,$G$358))),0)</f>
        <v>0</v>
      </c>
      <c r="AI156" s="141">
        <f>IF(COUNT(D157:AE157)=0,+(COUNTIF(D157:AE157,"作業"))+(COUNTIF(D157:AE157,"休日")),"")</f>
        <v>0</v>
      </c>
      <c r="AJ156" s="138">
        <f>IF(COUNT(D157:AE157)=0,(COUNTIF(D157:AE157,"休日")),"")</f>
        <v>0</v>
      </c>
      <c r="AK156" s="333">
        <f>IFERROR(IF(COUNTA(D157:AE157)=0,0,IF(COUNTA(D157:AE157)&lt;28,$G$359,IF(AO157&gt;0.284,$G$355,$G$356))),0)</f>
        <v>0</v>
      </c>
      <c r="AM156" s="40"/>
      <c r="AN156" s="33"/>
      <c r="AO156" s="33"/>
      <c r="AP156" s="40"/>
      <c r="AQ156" s="40"/>
      <c r="AR156" s="39">
        <f>IFERROR(VLOOKUP(AR498,DAY!$A$2:$E$744,5,0),0)</f>
        <v>0</v>
      </c>
      <c r="AS156" s="42"/>
      <c r="AT156" s="42"/>
      <c r="AU156" s="42"/>
      <c r="AV156" s="42"/>
      <c r="AW156" s="42"/>
      <c r="AX156" s="42"/>
      <c r="AY156" s="42"/>
      <c r="AZ156" s="42"/>
      <c r="BA156" s="42"/>
    </row>
    <row r="157" spans="1:53" ht="27.75" customHeight="1" x14ac:dyDescent="0.4">
      <c r="A157" s="193"/>
      <c r="B157" s="437"/>
      <c r="C157" s="129" t="s">
        <v>5</v>
      </c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433">
        <f>IFERROR(AN157,0)</f>
        <v>0</v>
      </c>
      <c r="AG157" s="434"/>
      <c r="AH157" s="425"/>
      <c r="AI157" s="435">
        <f>IFERROR(AO157,0)</f>
        <v>0</v>
      </c>
      <c r="AJ157" s="434"/>
      <c r="AK157" s="426"/>
      <c r="AN157" s="46" t="e">
        <f>ROUNDDOWN(AG156/AF156,3)</f>
        <v>#DIV/0!</v>
      </c>
      <c r="AO157" s="47" t="e">
        <f>ROUNDDOWN(AJ156/AI156,3)</f>
        <v>#DIV/0!</v>
      </c>
      <c r="AR157" s="43">
        <f>IFERROR(VLOOKUP(AR498,DAY!$A$2:$E$744,6,0),0)</f>
        <v>0</v>
      </c>
    </row>
    <row r="158" spans="1:53" ht="27.75" customHeight="1" x14ac:dyDescent="0.4">
      <c r="A158" s="193"/>
      <c r="B158" s="436" t="str">
        <f>$B$30</f>
        <v>作業員F</v>
      </c>
      <c r="C158" s="126" t="s">
        <v>4</v>
      </c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37">
        <f>IF(COUNT(D158:AE158)=0,+(COUNTIF(D158:AE158,"作業"))+(COUNTIF(D158:AE158,"休日")),"")</f>
        <v>0</v>
      </c>
      <c r="AG158" s="138">
        <f>IF(+COUNT(D158:AE158)=0,(COUNTIF(D158:AE158,"休日")),"")</f>
        <v>0</v>
      </c>
      <c r="AH158" s="424">
        <f>IFERROR(IF(COUNTA(D158:AE158)=0,0,IF(COUNTA(D158:AE158)&lt;28,$G$359,IF(AN159&gt;0.284,$G$357,$G$358))),0)</f>
        <v>0</v>
      </c>
      <c r="AI158" s="141">
        <f>IF(COUNT(D159:AE159)=0,+(COUNTIF(D159:AE159,"作業"))+(COUNTIF(D159:AE159,"休日")),"")</f>
        <v>0</v>
      </c>
      <c r="AJ158" s="138">
        <f>IF(COUNT(D159:AE159)=0,(COUNTIF(D159:AE159,"休日")),"")</f>
        <v>0</v>
      </c>
      <c r="AK158" s="333">
        <f>IFERROR(IF(COUNTA(D159:AE159)=0,0,IF(COUNTA(D159:AE159)&lt;28,$G$359,IF(AO159&gt;0.284,$G$355,$G$356))),0)</f>
        <v>0</v>
      </c>
      <c r="AM158" s="41"/>
      <c r="AN158" s="33"/>
      <c r="AO158" s="33"/>
      <c r="AR158" s="39">
        <f>IFERROR(VLOOKUP(AR378,DAY!$A$2:$E$744,5,0),0)</f>
        <v>0</v>
      </c>
    </row>
    <row r="159" spans="1:53" ht="27.75" customHeight="1" thickBot="1" x14ac:dyDescent="0.45">
      <c r="A159" s="222"/>
      <c r="B159" s="437"/>
      <c r="C159" s="127" t="s">
        <v>5</v>
      </c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335">
        <f>IFERROR(AN159,0)</f>
        <v>0</v>
      </c>
      <c r="AG159" s="336"/>
      <c r="AH159" s="419"/>
      <c r="AI159" s="423">
        <f>IFERROR(AO159,0)</f>
        <v>0</v>
      </c>
      <c r="AJ159" s="336"/>
      <c r="AK159" s="334"/>
      <c r="AN159" s="46" t="e">
        <f>ROUNDDOWN(AG158/AF158,3)</f>
        <v>#DIV/0!</v>
      </c>
      <c r="AO159" s="47" t="e">
        <f>ROUNDDOWN(AJ158/AI158,3)</f>
        <v>#DIV/0!</v>
      </c>
      <c r="AR159" s="43">
        <f>IFERROR(VLOOKUP(AR378,DAY!$A$2:$E$744,6,0),0)</f>
        <v>0</v>
      </c>
    </row>
    <row r="160" spans="1:53" ht="27.75" customHeight="1" thickBot="1" x14ac:dyDescent="0.45">
      <c r="A160" s="196" t="s">
        <v>71</v>
      </c>
      <c r="B160" s="427" t="s">
        <v>0</v>
      </c>
      <c r="C160" s="428"/>
      <c r="D160" s="86">
        <f>IFERROR(VLOOKUP(D378,DAY!$A$2:$E$3000,2,0),0)</f>
        <v>12</v>
      </c>
      <c r="E160" s="86">
        <f>IFERROR(VLOOKUP(E378,DAY!$A$2:$E$744,2,0),0)</f>
        <v>12</v>
      </c>
      <c r="F160" s="86">
        <f>IFERROR(VLOOKUP(F378,DAY!$A$2:$E$744,2,0),0)</f>
        <v>12</v>
      </c>
      <c r="G160" s="86">
        <f>IFERROR(VLOOKUP(G378,DAY!$A$2:$E$744,2,0),0)</f>
        <v>12</v>
      </c>
      <c r="H160" s="86">
        <f>IFERROR(VLOOKUP(H378,DAY!$A$2:$E$744,2,0),0)</f>
        <v>12</v>
      </c>
      <c r="I160" s="86">
        <f>IFERROR(VLOOKUP(I378,DAY!$A$2:$E$744,2,0),0)</f>
        <v>12</v>
      </c>
      <c r="J160" s="86">
        <f>IFERROR(VLOOKUP(J378,DAY!$A$2:$E$744,2,0),0)</f>
        <v>12</v>
      </c>
      <c r="K160" s="86">
        <f>IFERROR(VLOOKUP(K378,DAY!$A$2:$E$744,2,0),0)</f>
        <v>12</v>
      </c>
      <c r="L160" s="86">
        <f>IFERROR(VLOOKUP(L378,DAY!$A$2:$E$744,2,0),0)</f>
        <v>12</v>
      </c>
      <c r="M160" s="86">
        <f>IFERROR(VLOOKUP(M378,DAY!$A$2:$E$744,2,0),0)</f>
        <v>12</v>
      </c>
      <c r="N160" s="86">
        <f>IFERROR(VLOOKUP(N378,DAY!$A$2:$E$744,2,0),0)</f>
        <v>12</v>
      </c>
      <c r="O160" s="86">
        <f>IFERROR(VLOOKUP(O378,DAY!$A$2:$E$744,2,0),0)</f>
        <v>12</v>
      </c>
      <c r="P160" s="86">
        <f>IFERROR(VLOOKUP(P378,DAY!$A$2:$E$744,2,0),0)</f>
        <v>12</v>
      </c>
      <c r="Q160" s="86">
        <f>IFERROR(VLOOKUP(Q378,DAY!$A$2:$E$744,2,0),0)</f>
        <v>12</v>
      </c>
      <c r="R160" s="86">
        <f>IFERROR(VLOOKUP(R378,DAY!$A$2:$E$744,2,0),0)</f>
        <v>12</v>
      </c>
      <c r="S160" s="86">
        <f>IFERROR(VLOOKUP(S378,DAY!$A$2:$E$744,2,0),0)</f>
        <v>12</v>
      </c>
      <c r="T160" s="86">
        <f>IFERROR(VLOOKUP(T378,DAY!$A$2:$E$744,2,0),0)</f>
        <v>12</v>
      </c>
      <c r="U160" s="86">
        <f>IFERROR(VLOOKUP(U378,DAY!$A$2:$E$744,2,0),0)</f>
        <v>12</v>
      </c>
      <c r="V160" s="86">
        <f>IFERROR(VLOOKUP(V378,DAY!$A$2:$E$744,2,0),0)</f>
        <v>12</v>
      </c>
      <c r="W160" s="86">
        <f>IFERROR(VLOOKUP(W378,DAY!$A$2:$E$744,2,0),0)</f>
        <v>12</v>
      </c>
      <c r="X160" s="86">
        <f>IFERROR(VLOOKUP(X378,DAY!$A$2:$E$744,2,0),0)</f>
        <v>12</v>
      </c>
      <c r="Y160" s="86">
        <f>IFERROR(VLOOKUP(Y378,DAY!$A$2:$E$744,2,0),0)</f>
        <v>12</v>
      </c>
      <c r="Z160" s="86">
        <f>IFERROR(VLOOKUP(Z378,DAY!$A$2:$E$744,2,0),0)</f>
        <v>12</v>
      </c>
      <c r="AA160" s="86">
        <f>IFERROR(VLOOKUP(AA378,DAY!$A$2:$E$744,2,0),0)</f>
        <v>1</v>
      </c>
      <c r="AB160" s="86">
        <f>IFERROR(VLOOKUP(AB378,DAY!$A$2:$E$744,2,0),0)</f>
        <v>1</v>
      </c>
      <c r="AC160" s="86">
        <f>IFERROR(VLOOKUP(AC378,DAY!$A$2:$E$744,2,0),0)</f>
        <v>1</v>
      </c>
      <c r="AD160" s="86">
        <f>IFERROR(VLOOKUP(AD378,DAY!$A$2:$E$744,2,0),0)</f>
        <v>1</v>
      </c>
      <c r="AE160" s="86">
        <f>IFERROR(VLOOKUP(AE378,DAY!$A$2:$E$744,2,0),0)</f>
        <v>1</v>
      </c>
      <c r="AF160" s="337" t="s">
        <v>11</v>
      </c>
      <c r="AG160" s="339" t="s">
        <v>12</v>
      </c>
      <c r="AH160" s="414" t="s">
        <v>84</v>
      </c>
      <c r="AI160" s="416" t="s">
        <v>11</v>
      </c>
      <c r="AJ160" s="342" t="s">
        <v>13</v>
      </c>
      <c r="AK160" s="211" t="s">
        <v>84</v>
      </c>
      <c r="AL160" s="40"/>
      <c r="AN160" s="33"/>
      <c r="AO160" s="33"/>
      <c r="AR160" s="50">
        <f>IFERROR(VLOOKUP(AR378,DAY!$A$2:$E$744,7,0),0)</f>
        <v>0</v>
      </c>
    </row>
    <row r="161" spans="1:53" ht="27.75" customHeight="1" x14ac:dyDescent="0.4">
      <c r="A161" s="193"/>
      <c r="B161" s="429" t="s">
        <v>1</v>
      </c>
      <c r="C161" s="430"/>
      <c r="D161" s="87">
        <f>IFERROR(VLOOKUP(D378,DAY!$A$2:$E$3000,3,0),0)</f>
        <v>9</v>
      </c>
      <c r="E161" s="87">
        <f>IFERROR(VLOOKUP(E378,DAY!$A$2:$E$744,3,0),0)</f>
        <v>10</v>
      </c>
      <c r="F161" s="87">
        <f>IFERROR(VLOOKUP(F378,DAY!$A$2:$E$744,3,0),0)</f>
        <v>11</v>
      </c>
      <c r="G161" s="87">
        <f>IFERROR(VLOOKUP(G378,DAY!$A$2:$E$744,3,0),0)</f>
        <v>12</v>
      </c>
      <c r="H161" s="87">
        <f>IFERROR(VLOOKUP(H378,DAY!$A$2:$E$744,3,0),0)</f>
        <v>13</v>
      </c>
      <c r="I161" s="87">
        <f>IFERROR(VLOOKUP(I378,DAY!$A$2:$E$744,3,0),0)</f>
        <v>14</v>
      </c>
      <c r="J161" s="87">
        <f>IFERROR(VLOOKUP(J378,DAY!$A$2:$E$744,3,0),0)</f>
        <v>15</v>
      </c>
      <c r="K161" s="87">
        <f>IFERROR(VLOOKUP(K378,DAY!$A$2:$E$744,3,0),0)</f>
        <v>16</v>
      </c>
      <c r="L161" s="87">
        <f>IFERROR(VLOOKUP(L378,DAY!$A$2:$E$744,3,0),0)</f>
        <v>17</v>
      </c>
      <c r="M161" s="87">
        <f>IFERROR(VLOOKUP(M378,DAY!$A$2:$E$744,3,0),0)</f>
        <v>18</v>
      </c>
      <c r="N161" s="87">
        <f>IFERROR(VLOOKUP(N378,DAY!$A$2:$E$744,3,0),0)</f>
        <v>19</v>
      </c>
      <c r="O161" s="87">
        <f>IFERROR(VLOOKUP(O378,DAY!$A$2:$E$744,3,0),0)</f>
        <v>20</v>
      </c>
      <c r="P161" s="87">
        <f>IFERROR(VLOOKUP(P378,DAY!$A$2:$E$744,3,0),0)</f>
        <v>21</v>
      </c>
      <c r="Q161" s="87">
        <f>IFERROR(VLOOKUP(Q378,DAY!$A$2:$E$744,3,0),0)</f>
        <v>22</v>
      </c>
      <c r="R161" s="87">
        <f>IFERROR(VLOOKUP(R378,DAY!$A$2:$E$744,3,0),0)</f>
        <v>23</v>
      </c>
      <c r="S161" s="87">
        <f>IFERROR(VLOOKUP(S378,DAY!$A$2:$E$744,3,0),0)</f>
        <v>24</v>
      </c>
      <c r="T161" s="87">
        <f>IFERROR(VLOOKUP(T378,DAY!$A$2:$E$744,3,0),0)</f>
        <v>25</v>
      </c>
      <c r="U161" s="87">
        <f>IFERROR(VLOOKUP(U378,DAY!$A$2:$E$744,3,0),0)</f>
        <v>26</v>
      </c>
      <c r="V161" s="87">
        <f>IFERROR(VLOOKUP(V378,DAY!$A$2:$E$744,3,0),0)</f>
        <v>27</v>
      </c>
      <c r="W161" s="87">
        <f>IFERROR(VLOOKUP(W378,DAY!$A$2:$E$744,3,0),0)</f>
        <v>28</v>
      </c>
      <c r="X161" s="87">
        <f>IFERROR(VLOOKUP(X378,DAY!$A$2:$E$744,3,0),0)</f>
        <v>29</v>
      </c>
      <c r="Y161" s="87">
        <f>IFERROR(VLOOKUP(Y378,DAY!$A$2:$E$744,3,0),0)</f>
        <v>30</v>
      </c>
      <c r="Z161" s="87">
        <f>IFERROR(VLOOKUP(Z378,DAY!$A$2:$E$744,3,0),0)</f>
        <v>31</v>
      </c>
      <c r="AA161" s="87">
        <f>IFERROR(VLOOKUP(AA378,DAY!$A$2:$E$744,3,0),0)</f>
        <v>1</v>
      </c>
      <c r="AB161" s="87">
        <f>IFERROR(VLOOKUP(AB378,DAY!$A$2:$E$744,3,0),0)</f>
        <v>2</v>
      </c>
      <c r="AC161" s="87">
        <f>IFERROR(VLOOKUP(AC378,DAY!$A$2:$E$744,3,0),0)</f>
        <v>3</v>
      </c>
      <c r="AD161" s="87">
        <f>IFERROR(VLOOKUP(AD378,DAY!$A$2:$E$744,3,0),0)</f>
        <v>4</v>
      </c>
      <c r="AE161" s="88">
        <f>IFERROR(VLOOKUP(AE378,DAY!$A$2:$E$744,3,0),0)</f>
        <v>5</v>
      </c>
      <c r="AF161" s="338"/>
      <c r="AG161" s="340"/>
      <c r="AH161" s="414"/>
      <c r="AI161" s="417"/>
      <c r="AJ161" s="340"/>
      <c r="AK161" s="211"/>
      <c r="AN161" s="33"/>
      <c r="AO161" s="33"/>
      <c r="AR161" s="124">
        <f>IFERROR(VLOOKUP(AR379,DAY!$A$2:$E$744,2,0),0)</f>
        <v>0</v>
      </c>
    </row>
    <row r="162" spans="1:53" ht="27.75" customHeight="1" x14ac:dyDescent="0.4">
      <c r="A162" s="193"/>
      <c r="B162" s="431" t="s">
        <v>2</v>
      </c>
      <c r="C162" s="432"/>
      <c r="D162" s="89" t="str">
        <f>IFERROR(VLOOKUP(D378,DAY!$A$2:$E$3000,4,0),0)</f>
        <v>月</v>
      </c>
      <c r="E162" s="89" t="str">
        <f>IFERROR(VLOOKUP(E378,DAY!$A$2:$E$3000,4,0),0)</f>
        <v>火</v>
      </c>
      <c r="F162" s="89" t="str">
        <f>IFERROR(VLOOKUP(F378,DAY!$A$2:$E$3000,4,0),0)</f>
        <v>水</v>
      </c>
      <c r="G162" s="89" t="str">
        <f>IFERROR(VLOOKUP(G378,DAY!$A$2:$E$3000,4,0),0)</f>
        <v>木</v>
      </c>
      <c r="H162" s="89" t="str">
        <f>IFERROR(VLOOKUP(H378,DAY!$A$2:$E$3000,4,0),0)</f>
        <v>金</v>
      </c>
      <c r="I162" s="89" t="str">
        <f>IFERROR(VLOOKUP(I378,DAY!$A$2:$E$3000,4,0),0)</f>
        <v>土</v>
      </c>
      <c r="J162" s="89" t="str">
        <f>IFERROR(VLOOKUP(J378,DAY!$A$2:$E$3000,4,0),0)</f>
        <v>日</v>
      </c>
      <c r="K162" s="89" t="str">
        <f>IFERROR(VLOOKUP(K378,DAY!$A$2:$E$3000,4,0),0)</f>
        <v>月</v>
      </c>
      <c r="L162" s="89" t="str">
        <f>IFERROR(VLOOKUP(L378,DAY!$A$2:$E$3000,4,0),0)</f>
        <v>火</v>
      </c>
      <c r="M162" s="89" t="str">
        <f>IFERROR(VLOOKUP(M378,DAY!$A$2:$E$3000,4,0),0)</f>
        <v>水</v>
      </c>
      <c r="N162" s="89" t="str">
        <f>IFERROR(VLOOKUP(N378,DAY!$A$2:$E$3000,4,0),0)</f>
        <v>木</v>
      </c>
      <c r="O162" s="89" t="str">
        <f>IFERROR(VLOOKUP(O378,DAY!$A$2:$E$3000,4,0),0)</f>
        <v>金</v>
      </c>
      <c r="P162" s="89" t="str">
        <f>IFERROR(VLOOKUP(P378,DAY!$A$2:$E$3000,4,0),0)</f>
        <v>土</v>
      </c>
      <c r="Q162" s="89" t="str">
        <f>IFERROR(VLOOKUP(Q378,DAY!$A$2:$E$3000,4,0),0)</f>
        <v>日</v>
      </c>
      <c r="R162" s="89" t="str">
        <f>IFERROR(VLOOKUP(R378,DAY!$A$2:$E$3000,4,0),0)</f>
        <v>月</v>
      </c>
      <c r="S162" s="89" t="str">
        <f>IFERROR(VLOOKUP(S378,DAY!$A$2:$E$3000,4,0),0)</f>
        <v>火</v>
      </c>
      <c r="T162" s="89" t="str">
        <f>IFERROR(VLOOKUP(T378,DAY!$A$2:$E$3000,4,0),0)</f>
        <v>水</v>
      </c>
      <c r="U162" s="89" t="str">
        <f>IFERROR(VLOOKUP(U378,DAY!$A$2:$E$3000,4,0),0)</f>
        <v>木</v>
      </c>
      <c r="V162" s="89" t="str">
        <f>IFERROR(VLOOKUP(V378,DAY!$A$2:$E$3000,4,0),0)</f>
        <v>金</v>
      </c>
      <c r="W162" s="89" t="str">
        <f>IFERROR(VLOOKUP(W378,DAY!$A$2:$E$3000,4,0),0)</f>
        <v>土</v>
      </c>
      <c r="X162" s="89" t="str">
        <f>IFERROR(VLOOKUP(X378,DAY!$A$2:$E$3000,4,0),0)</f>
        <v>日</v>
      </c>
      <c r="Y162" s="89" t="str">
        <f>IFERROR(VLOOKUP(Y378,DAY!$A$2:$E$3000,4,0),0)</f>
        <v>月</v>
      </c>
      <c r="Z162" s="89" t="str">
        <f>IFERROR(VLOOKUP(Z378,DAY!$A$2:$E$3000,4,0),0)</f>
        <v>火</v>
      </c>
      <c r="AA162" s="89" t="str">
        <f>IFERROR(VLOOKUP(AA378,DAY!$A$2:$E$3000,4,0),0)</f>
        <v>水</v>
      </c>
      <c r="AB162" s="89" t="str">
        <f>IFERROR(VLOOKUP(AB378,DAY!$A$2:$E$3000,4,0),0)</f>
        <v>木</v>
      </c>
      <c r="AC162" s="89" t="str">
        <f>IFERROR(VLOOKUP(AC378,DAY!$A$2:$E$3000,4,0),0)</f>
        <v>金</v>
      </c>
      <c r="AD162" s="89" t="str">
        <f>IFERROR(VLOOKUP(AD378,DAY!$A$2:$E$3000,4,0),0)</f>
        <v>土</v>
      </c>
      <c r="AE162" s="89" t="str">
        <f>IFERROR(VLOOKUP(AE378,DAY!$A$2:$E$3000,4,0),0)</f>
        <v>日</v>
      </c>
      <c r="AF162" s="338"/>
      <c r="AG162" s="340"/>
      <c r="AH162" s="414"/>
      <c r="AI162" s="417"/>
      <c r="AJ162" s="340"/>
      <c r="AK162" s="211"/>
      <c r="AN162" s="33"/>
      <c r="AO162" s="33"/>
      <c r="AR162" s="37">
        <f>IFERROR(VLOOKUP(AR379,DAY!$A$2:$E$744,3,0),0)</f>
        <v>0</v>
      </c>
    </row>
    <row r="163" spans="1:53" ht="89.25" customHeight="1" x14ac:dyDescent="0.4">
      <c r="A163" s="193"/>
      <c r="B163" s="438" t="s">
        <v>3</v>
      </c>
      <c r="C163" s="439"/>
      <c r="D163" s="90" t="str">
        <f>IFERROR(VLOOKUP(D378,DAY!$A$2:$E$3000,5,0),0)</f>
        <v/>
      </c>
      <c r="E163" s="90" t="str">
        <f>IFERROR(VLOOKUP(E378,DAY!$A$2:$E$3000,5,0),0)</f>
        <v/>
      </c>
      <c r="F163" s="90" t="str">
        <f>IFERROR(VLOOKUP(F378,DAY!$A$2:$E$3000,5,0),0)</f>
        <v/>
      </c>
      <c r="G163" s="90" t="str">
        <f>IFERROR(VLOOKUP(G378,DAY!$A$2:$E$3000,5,0),0)</f>
        <v/>
      </c>
      <c r="H163" s="90" t="str">
        <f>IFERROR(VLOOKUP(H378,DAY!$A$2:$E$3000,5,0),0)</f>
        <v/>
      </c>
      <c r="I163" s="90" t="str">
        <f>IFERROR(VLOOKUP(I378,DAY!$A$2:$E$3000,5,0),0)</f>
        <v/>
      </c>
      <c r="J163" s="90" t="str">
        <f>IFERROR(VLOOKUP(J378,DAY!$A$2:$E$3000,5,0),0)</f>
        <v/>
      </c>
      <c r="K163" s="90" t="str">
        <f>IFERROR(VLOOKUP(K378,DAY!$A$2:$E$3000,5,0),0)</f>
        <v/>
      </c>
      <c r="L163" s="90" t="str">
        <f>IFERROR(VLOOKUP(L378,DAY!$A$2:$E$3000,5,0),0)</f>
        <v/>
      </c>
      <c r="M163" s="90" t="str">
        <f>IFERROR(VLOOKUP(M378,DAY!$A$2:$E$3000,5,0),0)</f>
        <v/>
      </c>
      <c r="N163" s="90" t="str">
        <f>IFERROR(VLOOKUP(N378,DAY!$A$2:$E$3000,5,0),0)</f>
        <v/>
      </c>
      <c r="O163" s="90" t="str">
        <f>IFERROR(VLOOKUP(O378,DAY!$A$2:$E$3000,5,0),0)</f>
        <v/>
      </c>
      <c r="P163" s="90" t="str">
        <f>IFERROR(VLOOKUP(P378,DAY!$A$2:$E$3000,5,0),0)</f>
        <v/>
      </c>
      <c r="Q163" s="90" t="str">
        <f>IFERROR(VLOOKUP(Q378,DAY!$A$2:$E$3000,5,0),0)</f>
        <v/>
      </c>
      <c r="R163" s="90" t="str">
        <f>IFERROR(VLOOKUP(R378,DAY!$A$2:$E$3000,5,0),0)</f>
        <v/>
      </c>
      <c r="S163" s="90" t="str">
        <f>IFERROR(VLOOKUP(S378,DAY!$A$2:$E$3000,5,0),0)</f>
        <v/>
      </c>
      <c r="T163" s="90" t="str">
        <f>IFERROR(VLOOKUP(T378,DAY!$A$2:$E$3000,5,0),0)</f>
        <v/>
      </c>
      <c r="U163" s="90" t="str">
        <f>IFERROR(VLOOKUP(U378,DAY!$A$2:$E$3000,5,0),0)</f>
        <v/>
      </c>
      <c r="V163" s="90" t="str">
        <f>IFERROR(VLOOKUP(V378,DAY!$A$2:$E$3000,5,0),0)</f>
        <v/>
      </c>
      <c r="W163" s="90" t="str">
        <f>IFERROR(VLOOKUP(W378,DAY!$A$2:$E$3000,5,0),0)</f>
        <v/>
      </c>
      <c r="X163" s="90" t="str">
        <f>IFERROR(VLOOKUP(X378,DAY!$A$2:$E$3000,5,0),0)</f>
        <v/>
      </c>
      <c r="Y163" s="90" t="str">
        <f>IFERROR(VLOOKUP(Y378,DAY!$A$2:$E$3000,5,0),0)</f>
        <v/>
      </c>
      <c r="Z163" s="90" t="str">
        <f>IFERROR(VLOOKUP(Z378,DAY!$A$2:$E$3000,5,0),0)</f>
        <v/>
      </c>
      <c r="AA163" s="90" t="str">
        <f>IFERROR(VLOOKUP(AA378,DAY!$A$2:$E$3000,5,0),0)</f>
        <v>元日</v>
      </c>
      <c r="AB163" s="90" t="str">
        <f>IFERROR(VLOOKUP(AB378,DAY!$A$2:$E$3000,5,0),0)</f>
        <v/>
      </c>
      <c r="AC163" s="90" t="str">
        <f>IFERROR(VLOOKUP(AC378,DAY!$A$2:$E$3000,5,0),0)</f>
        <v/>
      </c>
      <c r="AD163" s="90" t="str">
        <f>IFERROR(VLOOKUP(AD378,DAY!$A$2:$E$3000,5,0),0)</f>
        <v/>
      </c>
      <c r="AE163" s="90" t="str">
        <f>IFERROR(VLOOKUP(AE378,DAY!$A$2:$E$3000,5,0),0)</f>
        <v/>
      </c>
      <c r="AF163" s="338"/>
      <c r="AG163" s="340"/>
      <c r="AH163" s="415"/>
      <c r="AI163" s="417"/>
      <c r="AJ163" s="340"/>
      <c r="AK163" s="212"/>
      <c r="AN163" s="41"/>
      <c r="AO163" s="41"/>
      <c r="AR163" s="37">
        <f>IFERROR(VLOOKUP(AR379,DAY!$A$2:$E$744,4,0),0)</f>
        <v>0</v>
      </c>
    </row>
    <row r="164" spans="1:53" ht="27.75" customHeight="1" x14ac:dyDescent="0.4">
      <c r="A164" s="193"/>
      <c r="B164" s="436" t="str">
        <f>$B$20</f>
        <v>作業員A</v>
      </c>
      <c r="C164" s="126" t="s">
        <v>4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37">
        <f>IF(COUNT(D164:AE164)=0,+(COUNTIF(D164:AE164,"作業"))+(COUNTIF(D164:AE164,"休日")),"")</f>
        <v>0</v>
      </c>
      <c r="AG164" s="138">
        <f>IF(+COUNT(D164:AE164)=0,(COUNTIF(D164:AE164,"休日")),"")</f>
        <v>0</v>
      </c>
      <c r="AH164" s="424">
        <f>IFERROR(IF(COUNTA(D164:AE164)=0,0,IF(COUNTA(D164:AE164)&lt;28,$G$359,IF(AN165&gt;0.284,$G$357,$G$358))),0)</f>
        <v>0</v>
      </c>
      <c r="AI164" s="141">
        <f>IF(COUNT(D165:AE165)=0,+(COUNTIF(D165:AE165,"作業"))+(COUNTIF(D165:AE165,"休日")),"")</f>
        <v>0</v>
      </c>
      <c r="AJ164" s="138">
        <f>IF(COUNT(D165:AE165)=0,(COUNTIF(D165:AE165,"休日")),"")</f>
        <v>0</v>
      </c>
      <c r="AK164" s="333">
        <f>IFERROR(IF(COUNTA(D165:AE165)=0,0,IF(COUNTA(D165:AE165)&lt;28,$G$359,IF(AO165&gt;0.284,$G$355,$G$356))),0)</f>
        <v>0</v>
      </c>
      <c r="AM164" s="40"/>
      <c r="AN164" s="33"/>
      <c r="AO164" s="33"/>
      <c r="AP164" s="40"/>
      <c r="AQ164" s="40"/>
      <c r="AR164" s="39">
        <f>IFERROR(VLOOKUP(AR512,DAY!$A$2:$E$744,5,0),0)</f>
        <v>0</v>
      </c>
      <c r="AS164" s="42"/>
      <c r="AT164" s="42"/>
      <c r="AU164" s="42"/>
      <c r="AV164" s="42"/>
      <c r="AW164" s="42"/>
      <c r="AX164" s="42"/>
      <c r="AY164" s="42"/>
      <c r="AZ164" s="42"/>
      <c r="BA164" s="42"/>
    </row>
    <row r="165" spans="1:53" ht="27.75" customHeight="1" x14ac:dyDescent="0.4">
      <c r="A165" s="193"/>
      <c r="B165" s="437"/>
      <c r="C165" s="129" t="s">
        <v>5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433">
        <f>IFERROR(AN165,0)</f>
        <v>0</v>
      </c>
      <c r="AG165" s="434"/>
      <c r="AH165" s="425"/>
      <c r="AI165" s="435">
        <f>IFERROR(AO165,0)</f>
        <v>0</v>
      </c>
      <c r="AJ165" s="434"/>
      <c r="AK165" s="426"/>
      <c r="AN165" s="46" t="e">
        <f>ROUNDDOWN(AG164/AF164,3)</f>
        <v>#DIV/0!</v>
      </c>
      <c r="AO165" s="47" t="e">
        <f>ROUNDDOWN(AJ164/AI164,3)</f>
        <v>#DIV/0!</v>
      </c>
      <c r="AR165" s="43">
        <f>IFERROR(VLOOKUP(AR512,DAY!$A$2:$E$744,6,0),0)</f>
        <v>0</v>
      </c>
    </row>
    <row r="166" spans="1:53" ht="27.75" customHeight="1" x14ac:dyDescent="0.4">
      <c r="A166" s="193"/>
      <c r="B166" s="436" t="str">
        <f>$B$22</f>
        <v>作業員B</v>
      </c>
      <c r="C166" s="126" t="s">
        <v>4</v>
      </c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37">
        <f>IF(COUNT(D166:AE166)=0,+(COUNTIF(D166:AE166,"作業"))+(COUNTIF(D166:AE166,"休日")),"")</f>
        <v>0</v>
      </c>
      <c r="AG166" s="138">
        <f>IF(+COUNT(D166:AE166)=0,(COUNTIF(D166:AE166,"休日")),"")</f>
        <v>0</v>
      </c>
      <c r="AH166" s="424">
        <f>IFERROR(IF(COUNTA(D166:AE166)=0,0,IF(COUNTA(D166:AE166)&lt;28,$G$359,IF(AN167&gt;0.284,$G$357,$G$358))),0)</f>
        <v>0</v>
      </c>
      <c r="AI166" s="141">
        <f>IF(COUNT(D167:AE167)=0,+(COUNTIF(D167:AE167,"作業"))+(COUNTIF(D167:AE167,"休日")),"")</f>
        <v>0</v>
      </c>
      <c r="AJ166" s="138">
        <f>IF(COUNT(D167:AE167)=0,(COUNTIF(D167:AE167,"休日")),"")</f>
        <v>0</v>
      </c>
      <c r="AK166" s="333">
        <f>IFERROR(IF(COUNTA(D167:AE167)=0,0,IF(COUNTA(D167:AE167)&lt;28,$G$359,IF(AO167&gt;0.284,$G$355,$G$356))),0)</f>
        <v>0</v>
      </c>
      <c r="AM166" s="40"/>
      <c r="AN166" s="33"/>
      <c r="AO166" s="33"/>
      <c r="AP166" s="40"/>
      <c r="AQ166" s="40"/>
      <c r="AR166" s="39">
        <f>IFERROR(VLOOKUP(AR508,DAY!$A$2:$E$744,5,0),0)</f>
        <v>0</v>
      </c>
      <c r="AS166" s="42"/>
      <c r="AT166" s="42"/>
      <c r="AU166" s="42"/>
      <c r="AV166" s="42"/>
      <c r="AW166" s="42"/>
      <c r="AX166" s="42"/>
      <c r="AY166" s="42"/>
      <c r="AZ166" s="42"/>
      <c r="BA166" s="42"/>
    </row>
    <row r="167" spans="1:53" ht="27.75" customHeight="1" x14ac:dyDescent="0.4">
      <c r="A167" s="193"/>
      <c r="B167" s="437"/>
      <c r="C167" s="129" t="s">
        <v>5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433">
        <f>IFERROR(AN167,0)</f>
        <v>0</v>
      </c>
      <c r="AG167" s="434"/>
      <c r="AH167" s="425"/>
      <c r="AI167" s="435">
        <f>IFERROR(AO167,0)</f>
        <v>0</v>
      </c>
      <c r="AJ167" s="434"/>
      <c r="AK167" s="426"/>
      <c r="AN167" s="46" t="e">
        <f>ROUNDDOWN(AG166/AF166,3)</f>
        <v>#DIV/0!</v>
      </c>
      <c r="AO167" s="47" t="e">
        <f>ROUNDDOWN(AJ166/AI166,3)</f>
        <v>#DIV/0!</v>
      </c>
      <c r="AR167" s="43">
        <f>IFERROR(VLOOKUP(AR508,DAY!$A$2:$E$744,6,0),0)</f>
        <v>0</v>
      </c>
    </row>
    <row r="168" spans="1:53" ht="27.75" customHeight="1" x14ac:dyDescent="0.4">
      <c r="A168" s="193"/>
      <c r="B168" s="436" t="str">
        <f>$B$24</f>
        <v>作業員C</v>
      </c>
      <c r="C168" s="126" t="s">
        <v>4</v>
      </c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37">
        <f>IF(COUNT(D168:AE168)=0,+(COUNTIF(D168:AE168,"作業"))+(COUNTIF(D168:AE168,"休日")),"")</f>
        <v>0</v>
      </c>
      <c r="AG168" s="138">
        <f>IF(+COUNT(D168:AE168)=0,(COUNTIF(D168:AE168,"休日")),"")</f>
        <v>0</v>
      </c>
      <c r="AH168" s="424">
        <f>IFERROR(IF(COUNTA(D168:AE168)=0,0,IF(COUNTA(D168:AE168)&lt;28,$G$359,IF(AN169&gt;0.284,$G$357,$G$358))),0)</f>
        <v>0</v>
      </c>
      <c r="AI168" s="141">
        <f>IF(COUNT(D169:AE169)=0,+(COUNTIF(D169:AE169,"作業"))+(COUNTIF(D169:AE169,"休日")),"")</f>
        <v>0</v>
      </c>
      <c r="AJ168" s="138">
        <f>IF(COUNT(D169:AE169)=0,(COUNTIF(D169:AE169,"休日")),"")</f>
        <v>0</v>
      </c>
      <c r="AK168" s="333">
        <f>IFERROR(IF(COUNTA(D169:AE169)=0,0,IF(COUNTA(D169:AE169)&lt;28,$G$359,IF(AO169&gt;0.284,$G$355,$G$356))),0)</f>
        <v>0</v>
      </c>
      <c r="AM168" s="40"/>
      <c r="AN168" s="33"/>
      <c r="AO168" s="33"/>
      <c r="AP168" s="40"/>
      <c r="AQ168" s="40"/>
      <c r="AR168" s="39">
        <f>IFERROR(VLOOKUP(AR510,DAY!$A$2:$E$744,5,0),0)</f>
        <v>0</v>
      </c>
      <c r="AS168" s="42"/>
      <c r="AT168" s="42"/>
      <c r="AU168" s="42"/>
      <c r="AV168" s="42"/>
      <c r="AW168" s="42"/>
      <c r="AX168" s="42"/>
      <c r="AY168" s="42"/>
      <c r="AZ168" s="42"/>
      <c r="BA168" s="42"/>
    </row>
    <row r="169" spans="1:53" ht="27.75" customHeight="1" x14ac:dyDescent="0.4">
      <c r="A169" s="193"/>
      <c r="B169" s="437"/>
      <c r="C169" s="129" t="s">
        <v>5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433">
        <f>IFERROR(AN169,0)</f>
        <v>0</v>
      </c>
      <c r="AG169" s="434"/>
      <c r="AH169" s="425"/>
      <c r="AI169" s="435">
        <f>IFERROR(AO169,0)</f>
        <v>0</v>
      </c>
      <c r="AJ169" s="434"/>
      <c r="AK169" s="426"/>
      <c r="AN169" s="46" t="e">
        <f>ROUNDDOWN(AG168/AF168,3)</f>
        <v>#DIV/0!</v>
      </c>
      <c r="AO169" s="47" t="e">
        <f>ROUNDDOWN(AJ168/AI168,3)</f>
        <v>#DIV/0!</v>
      </c>
      <c r="AR169" s="43">
        <f>IFERROR(VLOOKUP(AR510,DAY!$A$2:$E$744,6,0),0)</f>
        <v>0</v>
      </c>
    </row>
    <row r="170" spans="1:53" ht="27.75" customHeight="1" x14ac:dyDescent="0.4">
      <c r="A170" s="193"/>
      <c r="B170" s="436" t="str">
        <f>$B$26</f>
        <v>作業員D</v>
      </c>
      <c r="C170" s="126" t="s">
        <v>4</v>
      </c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37">
        <f>IF(COUNT(D170:AE170)=0,+(COUNTIF(D170:AE170,"作業"))+(COUNTIF(D170:AE170,"休日")),"")</f>
        <v>0</v>
      </c>
      <c r="AG170" s="138">
        <f>IF(+COUNT(D170:AE170)=0,(COUNTIF(D170:AE170,"休日")),"")</f>
        <v>0</v>
      </c>
      <c r="AH170" s="424">
        <f>IFERROR(IF(COUNTA(D170:AE170)=0,0,IF(COUNTA(D170:AE170)&lt;28,$G$359,IF(AN171&gt;0.284,$G$357,$G$358))),0)</f>
        <v>0</v>
      </c>
      <c r="AI170" s="141">
        <f>IF(COUNT(D171:AE171)=0,+(COUNTIF(D171:AE171,"作業"))+(COUNTIF(D171:AE171,"休日")),"")</f>
        <v>0</v>
      </c>
      <c r="AJ170" s="138">
        <f>IF(COUNT(D171:AE171)=0,(COUNTIF(D171:AE171,"休日")),"")</f>
        <v>0</v>
      </c>
      <c r="AK170" s="333">
        <f>IFERROR(IF(COUNTA(D171:AE171)=0,0,IF(COUNTA(D171:AE171)&lt;28,$G$359,IF(AO171&gt;0.284,$G$355,$G$356))),0)</f>
        <v>0</v>
      </c>
      <c r="AM170" s="40"/>
      <c r="AN170" s="33"/>
      <c r="AO170" s="33"/>
      <c r="AP170" s="40"/>
      <c r="AQ170" s="40"/>
      <c r="AR170" s="39">
        <f>IFERROR(VLOOKUP(AR512,DAY!$A$2:$E$744,5,0),0)</f>
        <v>0</v>
      </c>
      <c r="AS170" s="42"/>
      <c r="AT170" s="42"/>
      <c r="AU170" s="42"/>
      <c r="AV170" s="42"/>
      <c r="AW170" s="42"/>
      <c r="AX170" s="42"/>
      <c r="AY170" s="42"/>
      <c r="AZ170" s="42"/>
      <c r="BA170" s="42"/>
    </row>
    <row r="171" spans="1:53" ht="27.75" customHeight="1" x14ac:dyDescent="0.4">
      <c r="A171" s="193"/>
      <c r="B171" s="437"/>
      <c r="C171" s="129" t="s">
        <v>5</v>
      </c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433">
        <f>IFERROR(AN171,0)</f>
        <v>0</v>
      </c>
      <c r="AG171" s="434"/>
      <c r="AH171" s="425"/>
      <c r="AI171" s="435">
        <f>IFERROR(AO171,0)</f>
        <v>0</v>
      </c>
      <c r="AJ171" s="434"/>
      <c r="AK171" s="426"/>
      <c r="AN171" s="46" t="e">
        <f>ROUNDDOWN(AG170/AF170,3)</f>
        <v>#DIV/0!</v>
      </c>
      <c r="AO171" s="47" t="e">
        <f>ROUNDDOWN(AJ170/AI170,3)</f>
        <v>#DIV/0!</v>
      </c>
      <c r="AR171" s="43">
        <f>IFERROR(VLOOKUP(AR512,DAY!$A$2:$E$744,6,0),0)</f>
        <v>0</v>
      </c>
    </row>
    <row r="172" spans="1:53" ht="27.75" customHeight="1" x14ac:dyDescent="0.4">
      <c r="A172" s="193"/>
      <c r="B172" s="436" t="str">
        <f>$B$28</f>
        <v>作業員E</v>
      </c>
      <c r="C172" s="126" t="s">
        <v>4</v>
      </c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37">
        <f>IF(COUNT(D172:AE172)=0,+(COUNTIF(D172:AE172,"作業"))+(COUNTIF(D172:AE172,"休日")),"")</f>
        <v>0</v>
      </c>
      <c r="AG172" s="138">
        <f>IF(+COUNT(D172:AE172)=0,(COUNTIF(D172:AE172,"休日")),"")</f>
        <v>0</v>
      </c>
      <c r="AH172" s="424">
        <f>IFERROR(IF(COUNTA(D172:AE172)=0,0,IF(COUNTA(D172:AE172)&lt;28,$G$359,IF(AN173&gt;0.284,$G$357,$G$358))),0)</f>
        <v>0</v>
      </c>
      <c r="AI172" s="141">
        <f>IF(COUNT(D173:AE173)=0,+(COUNTIF(D173:AE173,"作業"))+(COUNTIF(D173:AE173,"休日")),"")</f>
        <v>0</v>
      </c>
      <c r="AJ172" s="138">
        <f>IF(COUNT(D173:AE173)=0,(COUNTIF(D173:AE173,"休日")),"")</f>
        <v>0</v>
      </c>
      <c r="AK172" s="333">
        <f>IFERROR(IF(COUNTA(D173:AE173)=0,0,IF(COUNTA(D173:AE173)&lt;28,$G$359,IF(AO173&gt;0.284,$G$355,$G$356))),0)</f>
        <v>0</v>
      </c>
      <c r="AM172" s="40"/>
      <c r="AN172" s="33"/>
      <c r="AO172" s="33"/>
      <c r="AP172" s="40"/>
      <c r="AQ172" s="40"/>
      <c r="AR172" s="39">
        <f>IFERROR(VLOOKUP(AR514,DAY!$A$2:$E$744,5,0),0)</f>
        <v>0</v>
      </c>
      <c r="AS172" s="42"/>
      <c r="AT172" s="42"/>
      <c r="AU172" s="42"/>
      <c r="AV172" s="42"/>
      <c r="AW172" s="42"/>
      <c r="AX172" s="42"/>
      <c r="AY172" s="42"/>
      <c r="AZ172" s="42"/>
      <c r="BA172" s="42"/>
    </row>
    <row r="173" spans="1:53" ht="27.75" customHeight="1" x14ac:dyDescent="0.4">
      <c r="A173" s="193"/>
      <c r="B173" s="437"/>
      <c r="C173" s="129" t="s">
        <v>5</v>
      </c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433">
        <f>IFERROR(AN173,0)</f>
        <v>0</v>
      </c>
      <c r="AG173" s="434"/>
      <c r="AH173" s="425"/>
      <c r="AI173" s="435">
        <f>IFERROR(AO173,0)</f>
        <v>0</v>
      </c>
      <c r="AJ173" s="434"/>
      <c r="AK173" s="426"/>
      <c r="AN173" s="46" t="e">
        <f>ROUNDDOWN(AG172/AF172,3)</f>
        <v>#DIV/0!</v>
      </c>
      <c r="AO173" s="47" t="e">
        <f>ROUNDDOWN(AJ172/AI172,3)</f>
        <v>#DIV/0!</v>
      </c>
      <c r="AR173" s="43">
        <f>IFERROR(VLOOKUP(AR514,DAY!$A$2:$E$744,6,0),0)</f>
        <v>0</v>
      </c>
    </row>
    <row r="174" spans="1:53" ht="27.75" customHeight="1" x14ac:dyDescent="0.4">
      <c r="A174" s="193"/>
      <c r="B174" s="436" t="str">
        <f>$B$30</f>
        <v>作業員F</v>
      </c>
      <c r="C174" s="126" t="s">
        <v>4</v>
      </c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37">
        <f>IF(COUNT(D174:AE174)=0,+(COUNTIF(D174:AE174,"作業"))+(COUNTIF(D174:AE174,"休日")),"")</f>
        <v>0</v>
      </c>
      <c r="AG174" s="138">
        <f>IF(+COUNT(D174:AE174)=0,(COUNTIF(D174:AE174,"休日")),"")</f>
        <v>0</v>
      </c>
      <c r="AH174" s="424">
        <f>IFERROR(IF(COUNTA(D174:AE174)=0,0,IF(COUNTA(D174:AE174)&lt;28,$G$359,IF(AN175&gt;0.284,$G$357,$G$358))),0)</f>
        <v>0</v>
      </c>
      <c r="AI174" s="141">
        <f>IF(COUNT(D175:AE175)=0,+(COUNTIF(D175:AE175,"作業"))+(COUNTIF(D175:AE175,"休日")),"")</f>
        <v>0</v>
      </c>
      <c r="AJ174" s="138">
        <f>IF(COUNT(D175:AE175)=0,(COUNTIF(D175:AE175,"休日")),"")</f>
        <v>0</v>
      </c>
      <c r="AK174" s="333">
        <f>IFERROR(IF(COUNTA(D175:AE175)=0,0,IF(COUNTA(D175:AE175)&lt;28,$G$359,IF(AO175&gt;0.284,$G$355,$G$356))),0)</f>
        <v>0</v>
      </c>
      <c r="AM174" s="40"/>
      <c r="AN174" s="33"/>
      <c r="AO174" s="33"/>
      <c r="AR174" s="39">
        <f>IFERROR(VLOOKUP(AR379,DAY!$A$2:$E$744,5,0),0)</f>
        <v>0</v>
      </c>
    </row>
    <row r="175" spans="1:53" ht="27.75" customHeight="1" thickBot="1" x14ac:dyDescent="0.45">
      <c r="A175" s="222"/>
      <c r="B175" s="437"/>
      <c r="C175" s="127" t="s">
        <v>5</v>
      </c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335">
        <f>IFERROR(AN175,0)</f>
        <v>0</v>
      </c>
      <c r="AG175" s="336"/>
      <c r="AH175" s="419"/>
      <c r="AI175" s="423">
        <f>IFERROR(AO175,0)</f>
        <v>0</v>
      </c>
      <c r="AJ175" s="336"/>
      <c r="AK175" s="334"/>
      <c r="AN175" s="46" t="e">
        <f>ROUNDDOWN(AG174/AF174,3)</f>
        <v>#DIV/0!</v>
      </c>
      <c r="AO175" s="47" t="e">
        <f>ROUNDDOWN(AJ174/AI174,3)</f>
        <v>#DIV/0!</v>
      </c>
      <c r="AR175" s="43">
        <f>IFERROR(VLOOKUP(AR379,DAY!$A$2:$E$744,6,0),0)</f>
        <v>0</v>
      </c>
    </row>
    <row r="176" spans="1:53" ht="27.75" customHeight="1" thickBot="1" x14ac:dyDescent="0.45">
      <c r="A176" s="196" t="s">
        <v>72</v>
      </c>
      <c r="B176" s="427" t="s">
        <v>0</v>
      </c>
      <c r="C176" s="428"/>
      <c r="D176" s="91">
        <f>IFERROR(VLOOKUP(D379,DAY!$A$2:$E$3000,2,0),0)</f>
        <v>1</v>
      </c>
      <c r="E176" s="91">
        <f>IFERROR(VLOOKUP(E379,DAY!$A$2:$E$744,2,0),0)</f>
        <v>1</v>
      </c>
      <c r="F176" s="91">
        <f>IFERROR(VLOOKUP(F379,DAY!$A$2:$E$744,2,0),0)</f>
        <v>1</v>
      </c>
      <c r="G176" s="91">
        <f>IFERROR(VLOOKUP(G379,DAY!$A$2:$E$744,2,0),0)</f>
        <v>1</v>
      </c>
      <c r="H176" s="91">
        <f>IFERROR(VLOOKUP(H379,DAY!$A$2:$E$744,2,0),0)</f>
        <v>1</v>
      </c>
      <c r="I176" s="91">
        <f>IFERROR(VLOOKUP(I379,DAY!$A$2:$E$744,2,0),0)</f>
        <v>1</v>
      </c>
      <c r="J176" s="91">
        <f>IFERROR(VLOOKUP(J379,DAY!$A$2:$E$744,2,0),0)</f>
        <v>1</v>
      </c>
      <c r="K176" s="91">
        <f>IFERROR(VLOOKUP(K379,DAY!$A$2:$E$744,2,0),0)</f>
        <v>1</v>
      </c>
      <c r="L176" s="91">
        <f>IFERROR(VLOOKUP(L379,DAY!$A$2:$E$744,2,0),0)</f>
        <v>1</v>
      </c>
      <c r="M176" s="91">
        <f>IFERROR(VLOOKUP(M379,DAY!$A$2:$E$744,2,0),0)</f>
        <v>1</v>
      </c>
      <c r="N176" s="91">
        <f>IFERROR(VLOOKUP(N379,DAY!$A$2:$E$744,2,0),0)</f>
        <v>1</v>
      </c>
      <c r="O176" s="91">
        <f>IFERROR(VLOOKUP(O379,DAY!$A$2:$E$744,2,0),0)</f>
        <v>1</v>
      </c>
      <c r="P176" s="91">
        <f>IFERROR(VLOOKUP(P379,DAY!$A$2:$E$744,2,0),0)</f>
        <v>1</v>
      </c>
      <c r="Q176" s="91">
        <f>IFERROR(VLOOKUP(Q379,DAY!$A$2:$E$744,2,0),0)</f>
        <v>1</v>
      </c>
      <c r="R176" s="91">
        <f>IFERROR(VLOOKUP(R379,DAY!$A$2:$E$744,2,0),0)</f>
        <v>1</v>
      </c>
      <c r="S176" s="91">
        <f>IFERROR(VLOOKUP(S379,DAY!$A$2:$E$744,2,0),0)</f>
        <v>1</v>
      </c>
      <c r="T176" s="91">
        <f>IFERROR(VLOOKUP(T379,DAY!$A$2:$E$744,2,0),0)</f>
        <v>1</v>
      </c>
      <c r="U176" s="91">
        <f>IFERROR(VLOOKUP(U379,DAY!$A$2:$E$744,2,0),0)</f>
        <v>1</v>
      </c>
      <c r="V176" s="91">
        <f>IFERROR(VLOOKUP(V379,DAY!$A$2:$E$744,2,0),0)</f>
        <v>1</v>
      </c>
      <c r="W176" s="91">
        <f>IFERROR(VLOOKUP(W379,DAY!$A$2:$E$744,2,0),0)</f>
        <v>1</v>
      </c>
      <c r="X176" s="91">
        <f>IFERROR(VLOOKUP(X379,DAY!$A$2:$E$744,2,0),0)</f>
        <v>1</v>
      </c>
      <c r="Y176" s="91">
        <f>IFERROR(VLOOKUP(Y379,DAY!$A$2:$E$744,2,0),0)</f>
        <v>1</v>
      </c>
      <c r="Z176" s="91">
        <f>IFERROR(VLOOKUP(Z379,DAY!$A$2:$E$744,2,0),0)</f>
        <v>1</v>
      </c>
      <c r="AA176" s="91">
        <f>IFERROR(VLOOKUP(AA379,DAY!$A$2:$E$744,2,0),0)</f>
        <v>1</v>
      </c>
      <c r="AB176" s="91">
        <f>IFERROR(VLOOKUP(AB379,DAY!$A$2:$E$744,2,0),0)</f>
        <v>1</v>
      </c>
      <c r="AC176" s="91">
        <f>IFERROR(VLOOKUP(AC379,DAY!$A$2:$E$744,2,0),0)</f>
        <v>1</v>
      </c>
      <c r="AD176" s="91">
        <f>IFERROR(VLOOKUP(AD379,DAY!$A$2:$E$744,2,0),0)</f>
        <v>2</v>
      </c>
      <c r="AE176" s="91">
        <f>IFERROR(VLOOKUP(AE379,DAY!$A$2:$E$744,2,0),0)</f>
        <v>2</v>
      </c>
      <c r="AF176" s="337" t="s">
        <v>11</v>
      </c>
      <c r="AG176" s="339" t="s">
        <v>12</v>
      </c>
      <c r="AH176" s="414" t="s">
        <v>84</v>
      </c>
      <c r="AI176" s="416" t="s">
        <v>11</v>
      </c>
      <c r="AJ176" s="342" t="s">
        <v>13</v>
      </c>
      <c r="AK176" s="211" t="s">
        <v>84</v>
      </c>
      <c r="AL176" s="40"/>
      <c r="AN176" s="33"/>
      <c r="AO176" s="33"/>
      <c r="AR176" s="45">
        <f>IFERROR(VLOOKUP(AR379,DAY!$A$2:$E$744,7,0),0)</f>
        <v>0</v>
      </c>
    </row>
    <row r="177" spans="1:53" ht="27.75" customHeight="1" x14ac:dyDescent="0.4">
      <c r="A177" s="193"/>
      <c r="B177" s="429" t="s">
        <v>1</v>
      </c>
      <c r="C177" s="430"/>
      <c r="D177" s="87">
        <f>IFERROR(VLOOKUP(D379,DAY!$A$2:$E$3000,3,0),0)</f>
        <v>6</v>
      </c>
      <c r="E177" s="87">
        <f>IFERROR(VLOOKUP(E379,DAY!$A$2:$E$744,3,0),0)</f>
        <v>7</v>
      </c>
      <c r="F177" s="87">
        <f>IFERROR(VLOOKUP(F379,DAY!$A$2:$E$744,3,0),0)</f>
        <v>8</v>
      </c>
      <c r="G177" s="87">
        <f>IFERROR(VLOOKUP(G379,DAY!$A$2:$E$744,3,0),0)</f>
        <v>9</v>
      </c>
      <c r="H177" s="87">
        <f>IFERROR(VLOOKUP(H379,DAY!$A$2:$E$744,3,0),0)</f>
        <v>10</v>
      </c>
      <c r="I177" s="87">
        <f>IFERROR(VLOOKUP(I379,DAY!$A$2:$E$744,3,0),0)</f>
        <v>11</v>
      </c>
      <c r="J177" s="87">
        <f>IFERROR(VLOOKUP(J379,DAY!$A$2:$E$744,3,0),0)</f>
        <v>12</v>
      </c>
      <c r="K177" s="87">
        <f>IFERROR(VLOOKUP(K379,DAY!$A$2:$E$744,3,0),0)</f>
        <v>13</v>
      </c>
      <c r="L177" s="87">
        <f>IFERROR(VLOOKUP(L379,DAY!$A$2:$E$744,3,0),0)</f>
        <v>14</v>
      </c>
      <c r="M177" s="87">
        <f>IFERROR(VLOOKUP(M379,DAY!$A$2:$E$744,3,0),0)</f>
        <v>15</v>
      </c>
      <c r="N177" s="87">
        <f>IFERROR(VLOOKUP(N379,DAY!$A$2:$E$744,3,0),0)</f>
        <v>16</v>
      </c>
      <c r="O177" s="87">
        <f>IFERROR(VLOOKUP(O379,DAY!$A$2:$E$744,3,0),0)</f>
        <v>17</v>
      </c>
      <c r="P177" s="87">
        <f>IFERROR(VLOOKUP(P379,DAY!$A$2:$E$744,3,0),0)</f>
        <v>18</v>
      </c>
      <c r="Q177" s="87">
        <f>IFERROR(VLOOKUP(Q379,DAY!$A$2:$E$744,3,0),0)</f>
        <v>19</v>
      </c>
      <c r="R177" s="87">
        <f>IFERROR(VLOOKUP(R379,DAY!$A$2:$E$744,3,0),0)</f>
        <v>20</v>
      </c>
      <c r="S177" s="87">
        <f>IFERROR(VLOOKUP(S379,DAY!$A$2:$E$744,3,0),0)</f>
        <v>21</v>
      </c>
      <c r="T177" s="87">
        <f>IFERROR(VLOOKUP(T379,DAY!$A$2:$E$744,3,0),0)</f>
        <v>22</v>
      </c>
      <c r="U177" s="87">
        <f>IFERROR(VLOOKUP(U379,DAY!$A$2:$E$744,3,0),0)</f>
        <v>23</v>
      </c>
      <c r="V177" s="87">
        <f>IFERROR(VLOOKUP(V379,DAY!$A$2:$E$744,3,0),0)</f>
        <v>24</v>
      </c>
      <c r="W177" s="87">
        <f>IFERROR(VLOOKUP(W379,DAY!$A$2:$E$744,3,0),0)</f>
        <v>25</v>
      </c>
      <c r="X177" s="87">
        <f>IFERROR(VLOOKUP(X379,DAY!$A$2:$E$744,3,0),0)</f>
        <v>26</v>
      </c>
      <c r="Y177" s="87">
        <f>IFERROR(VLOOKUP(Y379,DAY!$A$2:$E$744,3,0),0)</f>
        <v>27</v>
      </c>
      <c r="Z177" s="87">
        <f>IFERROR(VLOOKUP(Z379,DAY!$A$2:$E$744,3,0),0)</f>
        <v>28</v>
      </c>
      <c r="AA177" s="87">
        <f>IFERROR(VLOOKUP(AA379,DAY!$A$2:$E$744,3,0),0)</f>
        <v>29</v>
      </c>
      <c r="AB177" s="87">
        <f>IFERROR(VLOOKUP(AB379,DAY!$A$2:$E$744,3,0),0)</f>
        <v>30</v>
      </c>
      <c r="AC177" s="87">
        <f>IFERROR(VLOOKUP(AC379,DAY!$A$2:$E$744,3,0),0)</f>
        <v>31</v>
      </c>
      <c r="AD177" s="87">
        <f>IFERROR(VLOOKUP(AD379,DAY!$A$2:$E$744,3,0),0)</f>
        <v>1</v>
      </c>
      <c r="AE177" s="88">
        <f>IFERROR(VLOOKUP(AE379,DAY!$A$2:$E$744,3,0),0)</f>
        <v>2</v>
      </c>
      <c r="AF177" s="338"/>
      <c r="AG177" s="340"/>
      <c r="AH177" s="414"/>
      <c r="AI177" s="417"/>
      <c r="AJ177" s="340"/>
      <c r="AK177" s="211"/>
      <c r="AN177" s="33"/>
      <c r="AO177" s="33"/>
      <c r="AR177" s="38">
        <f>IFERROR(VLOOKUP(AR380,DAY!$A$2:$E$744,2,0),0)</f>
        <v>0</v>
      </c>
    </row>
    <row r="178" spans="1:53" ht="27.75" customHeight="1" x14ac:dyDescent="0.4">
      <c r="A178" s="193"/>
      <c r="B178" s="431" t="s">
        <v>2</v>
      </c>
      <c r="C178" s="432"/>
      <c r="D178" s="89" t="str">
        <f>IFERROR(VLOOKUP(D379,DAY!$A$2:$E$3000,4,0),0)</f>
        <v>月</v>
      </c>
      <c r="E178" s="89" t="str">
        <f>IFERROR(VLOOKUP(E379,DAY!$A$2:$E$3000,4,0),0)</f>
        <v>火</v>
      </c>
      <c r="F178" s="89" t="str">
        <f>IFERROR(VLOOKUP(F379,DAY!$A$2:$E$3000,4,0),0)</f>
        <v>水</v>
      </c>
      <c r="G178" s="89" t="str">
        <f>IFERROR(VLOOKUP(G379,DAY!$A$2:$E$3000,4,0),0)</f>
        <v>木</v>
      </c>
      <c r="H178" s="89" t="str">
        <f>IFERROR(VLOOKUP(H379,DAY!$A$2:$E$3000,4,0),0)</f>
        <v>金</v>
      </c>
      <c r="I178" s="89" t="str">
        <f>IFERROR(VLOOKUP(I379,DAY!$A$2:$E$3000,4,0),0)</f>
        <v>土</v>
      </c>
      <c r="J178" s="89" t="str">
        <f>IFERROR(VLOOKUP(J379,DAY!$A$2:$E$3000,4,0),0)</f>
        <v>日</v>
      </c>
      <c r="K178" s="89" t="str">
        <f>IFERROR(VLOOKUP(K379,DAY!$A$2:$E$3000,4,0),0)</f>
        <v>月</v>
      </c>
      <c r="L178" s="89" t="str">
        <f>IFERROR(VLOOKUP(L379,DAY!$A$2:$E$3000,4,0),0)</f>
        <v>火</v>
      </c>
      <c r="M178" s="89" t="str">
        <f>IFERROR(VLOOKUP(M379,DAY!$A$2:$E$3000,4,0),0)</f>
        <v>水</v>
      </c>
      <c r="N178" s="89" t="str">
        <f>IFERROR(VLOOKUP(N379,DAY!$A$2:$E$3000,4,0),0)</f>
        <v>木</v>
      </c>
      <c r="O178" s="89" t="str">
        <f>IFERROR(VLOOKUP(O379,DAY!$A$2:$E$3000,4,0),0)</f>
        <v>金</v>
      </c>
      <c r="P178" s="89" t="str">
        <f>IFERROR(VLOOKUP(P379,DAY!$A$2:$E$3000,4,0),0)</f>
        <v>土</v>
      </c>
      <c r="Q178" s="89" t="str">
        <f>IFERROR(VLOOKUP(Q379,DAY!$A$2:$E$3000,4,0),0)</f>
        <v>日</v>
      </c>
      <c r="R178" s="89" t="str">
        <f>IFERROR(VLOOKUP(R379,DAY!$A$2:$E$3000,4,0),0)</f>
        <v>月</v>
      </c>
      <c r="S178" s="89" t="str">
        <f>IFERROR(VLOOKUP(S379,DAY!$A$2:$E$3000,4,0),0)</f>
        <v>火</v>
      </c>
      <c r="T178" s="89" t="str">
        <f>IFERROR(VLOOKUP(T379,DAY!$A$2:$E$3000,4,0),0)</f>
        <v>水</v>
      </c>
      <c r="U178" s="89" t="str">
        <f>IFERROR(VLOOKUP(U379,DAY!$A$2:$E$3000,4,0),0)</f>
        <v>木</v>
      </c>
      <c r="V178" s="89" t="str">
        <f>IFERROR(VLOOKUP(V379,DAY!$A$2:$E$3000,4,0),0)</f>
        <v>金</v>
      </c>
      <c r="W178" s="89" t="str">
        <f>IFERROR(VLOOKUP(W379,DAY!$A$2:$E$3000,4,0),0)</f>
        <v>土</v>
      </c>
      <c r="X178" s="89" t="str">
        <f>IFERROR(VLOOKUP(X379,DAY!$A$2:$E$3000,4,0),0)</f>
        <v>日</v>
      </c>
      <c r="Y178" s="89" t="str">
        <f>IFERROR(VLOOKUP(Y379,DAY!$A$2:$E$3000,4,0),0)</f>
        <v>月</v>
      </c>
      <c r="Z178" s="89" t="str">
        <f>IFERROR(VLOOKUP(Z379,DAY!$A$2:$E$3000,4,0),0)</f>
        <v>火</v>
      </c>
      <c r="AA178" s="89" t="str">
        <f>IFERROR(VLOOKUP(AA379,DAY!$A$2:$E$3000,4,0),0)</f>
        <v>水</v>
      </c>
      <c r="AB178" s="89" t="str">
        <f>IFERROR(VLOOKUP(AB379,DAY!$A$2:$E$3000,4,0),0)</f>
        <v>木</v>
      </c>
      <c r="AC178" s="89" t="str">
        <f>IFERROR(VLOOKUP(AC379,DAY!$A$2:$E$3000,4,0),0)</f>
        <v>金</v>
      </c>
      <c r="AD178" s="89" t="str">
        <f>IFERROR(VLOOKUP(AD379,DAY!$A$2:$E$3000,4,0),0)</f>
        <v>土</v>
      </c>
      <c r="AE178" s="89" t="str">
        <f>IFERROR(VLOOKUP(AE379,DAY!$A$2:$E$3000,4,0),0)</f>
        <v>日</v>
      </c>
      <c r="AF178" s="338"/>
      <c r="AG178" s="340"/>
      <c r="AH178" s="414"/>
      <c r="AI178" s="417"/>
      <c r="AJ178" s="340"/>
      <c r="AK178" s="211"/>
      <c r="AN178" s="33"/>
      <c r="AO178" s="33"/>
      <c r="AR178" s="37">
        <f>IFERROR(VLOOKUP(AR380,DAY!$A$2:$E$744,3,0),0)</f>
        <v>0</v>
      </c>
    </row>
    <row r="179" spans="1:53" ht="89.25" customHeight="1" x14ac:dyDescent="0.4">
      <c r="A179" s="193"/>
      <c r="B179" s="438" t="s">
        <v>3</v>
      </c>
      <c r="C179" s="439"/>
      <c r="D179" s="90" t="str">
        <f>IFERROR(VLOOKUP(D379,DAY!$A$2:$E$3000,5,0),0)</f>
        <v/>
      </c>
      <c r="E179" s="90" t="str">
        <f>IFERROR(VLOOKUP(E379,DAY!$A$2:$E$3000,5,0),0)</f>
        <v/>
      </c>
      <c r="F179" s="90" t="str">
        <f>IFERROR(VLOOKUP(F379,DAY!$A$2:$E$3000,5,0),0)</f>
        <v/>
      </c>
      <c r="G179" s="90" t="str">
        <f>IFERROR(VLOOKUP(G379,DAY!$A$2:$E$3000,5,0),0)</f>
        <v/>
      </c>
      <c r="H179" s="90" t="str">
        <f>IFERROR(VLOOKUP(H379,DAY!$A$2:$E$3000,5,0),0)</f>
        <v/>
      </c>
      <c r="I179" s="90" t="str">
        <f>IFERROR(VLOOKUP(I379,DAY!$A$2:$E$3000,5,0),0)</f>
        <v/>
      </c>
      <c r="J179" s="90" t="str">
        <f>IFERROR(VLOOKUP(J379,DAY!$A$2:$E$3000,5,0),0)</f>
        <v/>
      </c>
      <c r="K179" s="90" t="str">
        <f>IFERROR(VLOOKUP(K379,DAY!$A$2:$E$3000,5,0),0)</f>
        <v>成人の日</v>
      </c>
      <c r="L179" s="90" t="str">
        <f>IFERROR(VLOOKUP(L379,DAY!$A$2:$E$3000,5,0),0)</f>
        <v/>
      </c>
      <c r="M179" s="90" t="str">
        <f>IFERROR(VLOOKUP(M379,DAY!$A$2:$E$3000,5,0),0)</f>
        <v/>
      </c>
      <c r="N179" s="90" t="str">
        <f>IFERROR(VLOOKUP(N379,DAY!$A$2:$E$3000,5,0),0)</f>
        <v/>
      </c>
      <c r="O179" s="90" t="str">
        <f>IFERROR(VLOOKUP(O379,DAY!$A$2:$E$3000,5,0),0)</f>
        <v/>
      </c>
      <c r="P179" s="90" t="str">
        <f>IFERROR(VLOOKUP(P379,DAY!$A$2:$E$3000,5,0),0)</f>
        <v/>
      </c>
      <c r="Q179" s="90" t="str">
        <f>IFERROR(VLOOKUP(Q379,DAY!$A$2:$E$3000,5,0),0)</f>
        <v/>
      </c>
      <c r="R179" s="90" t="str">
        <f>IFERROR(VLOOKUP(R379,DAY!$A$2:$E$3000,5,0),0)</f>
        <v/>
      </c>
      <c r="S179" s="90" t="str">
        <f>IFERROR(VLOOKUP(S379,DAY!$A$2:$E$3000,5,0),0)</f>
        <v/>
      </c>
      <c r="T179" s="90" t="str">
        <f>IFERROR(VLOOKUP(T379,DAY!$A$2:$E$3000,5,0),0)</f>
        <v/>
      </c>
      <c r="U179" s="90" t="str">
        <f>IFERROR(VLOOKUP(U379,DAY!$A$2:$E$3000,5,0),0)</f>
        <v/>
      </c>
      <c r="V179" s="90" t="str">
        <f>IFERROR(VLOOKUP(V379,DAY!$A$2:$E$3000,5,0),0)</f>
        <v/>
      </c>
      <c r="W179" s="90" t="str">
        <f>IFERROR(VLOOKUP(W379,DAY!$A$2:$E$3000,5,0),0)</f>
        <v/>
      </c>
      <c r="X179" s="90" t="str">
        <f>IFERROR(VLOOKUP(X379,DAY!$A$2:$E$3000,5,0),0)</f>
        <v/>
      </c>
      <c r="Y179" s="90" t="str">
        <f>IFERROR(VLOOKUP(Y379,DAY!$A$2:$E$3000,5,0),0)</f>
        <v/>
      </c>
      <c r="Z179" s="90" t="str">
        <f>IFERROR(VLOOKUP(Z379,DAY!$A$2:$E$3000,5,0),0)</f>
        <v/>
      </c>
      <c r="AA179" s="90" t="str">
        <f>IFERROR(VLOOKUP(AA379,DAY!$A$2:$E$3000,5,0),0)</f>
        <v/>
      </c>
      <c r="AB179" s="90" t="str">
        <f>IFERROR(VLOOKUP(AB379,DAY!$A$2:$E$3000,5,0),0)</f>
        <v/>
      </c>
      <c r="AC179" s="90" t="str">
        <f>IFERROR(VLOOKUP(AC379,DAY!$A$2:$E$3000,5,0),0)</f>
        <v/>
      </c>
      <c r="AD179" s="90" t="str">
        <f>IFERROR(VLOOKUP(AD379,DAY!$A$2:$E$3000,5,0),0)</f>
        <v/>
      </c>
      <c r="AE179" s="90" t="str">
        <f>IFERROR(VLOOKUP(AE379,DAY!$A$2:$E$3000,5,0),0)</f>
        <v/>
      </c>
      <c r="AF179" s="338"/>
      <c r="AG179" s="340"/>
      <c r="AH179" s="415"/>
      <c r="AI179" s="417"/>
      <c r="AJ179" s="340"/>
      <c r="AK179" s="212"/>
      <c r="AN179" s="41"/>
      <c r="AO179" s="41"/>
      <c r="AR179" s="37">
        <f>IFERROR(VLOOKUP(AR380,DAY!$A$2:$E$744,4,0),0)</f>
        <v>0</v>
      </c>
    </row>
    <row r="180" spans="1:53" ht="27.75" customHeight="1" x14ac:dyDescent="0.4">
      <c r="A180" s="193"/>
      <c r="B180" s="436" t="str">
        <f>$B$20</f>
        <v>作業員A</v>
      </c>
      <c r="C180" s="126" t="s">
        <v>4</v>
      </c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37">
        <f>IF(COUNT(D180:AE180)=0,+(COUNTIF(D180:AE180,"作業"))+(COUNTIF(D180:AE180,"休日")),"")</f>
        <v>0</v>
      </c>
      <c r="AG180" s="138">
        <f>IF(+COUNT(D180:AE180)=0,(COUNTIF(D180:AE180,"休日")),"")</f>
        <v>0</v>
      </c>
      <c r="AH180" s="424">
        <f>IFERROR(IF(COUNTA(D180:AE180)=0,0,IF(COUNTA(D180:AE180)&lt;28,$G$359,IF(AN181&gt;0.284,$G$357,$G$358))),0)</f>
        <v>0</v>
      </c>
      <c r="AI180" s="141">
        <f>IF(COUNT(D181:AE181)=0,+(COUNTIF(D181:AE181,"作業"))+(COUNTIF(D181:AE181,"休日")),"")</f>
        <v>0</v>
      </c>
      <c r="AJ180" s="138">
        <f>IF(COUNT(D181:AE181)=0,(COUNTIF(D181:AE181,"休日")),"")</f>
        <v>0</v>
      </c>
      <c r="AK180" s="333">
        <f>IFERROR(IF(COUNTA(D181:AE181)=0,0,IF(COUNTA(D181:AE181)&lt;28,$G$359,IF(AO181&gt;0.284,$G$355,$G$356))),0)</f>
        <v>0</v>
      </c>
      <c r="AM180" s="40"/>
      <c r="AN180" s="33"/>
      <c r="AO180" s="33"/>
      <c r="AP180" s="40"/>
      <c r="AQ180" s="40"/>
      <c r="AR180" s="39">
        <f>IFERROR(VLOOKUP(AR528,DAY!$A$2:$E$744,5,0),0)</f>
        <v>0</v>
      </c>
      <c r="AS180" s="42"/>
      <c r="AT180" s="42"/>
      <c r="AU180" s="42"/>
      <c r="AV180" s="42"/>
      <c r="AW180" s="42"/>
      <c r="AX180" s="42"/>
      <c r="AY180" s="42"/>
      <c r="AZ180" s="42"/>
      <c r="BA180" s="42"/>
    </row>
    <row r="181" spans="1:53" ht="27.75" customHeight="1" x14ac:dyDescent="0.4">
      <c r="A181" s="193"/>
      <c r="B181" s="437"/>
      <c r="C181" s="129" t="s">
        <v>5</v>
      </c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433">
        <f>IFERROR(AN181,0)</f>
        <v>0</v>
      </c>
      <c r="AG181" s="434"/>
      <c r="AH181" s="425"/>
      <c r="AI181" s="435">
        <f>IFERROR(AO181,0)</f>
        <v>0</v>
      </c>
      <c r="AJ181" s="434"/>
      <c r="AK181" s="426"/>
      <c r="AN181" s="46" t="e">
        <f>ROUNDDOWN(AG180/AF180,3)</f>
        <v>#DIV/0!</v>
      </c>
      <c r="AO181" s="47" t="e">
        <f>ROUNDDOWN(AJ180/AI180,3)</f>
        <v>#DIV/0!</v>
      </c>
      <c r="AR181" s="43">
        <f>IFERROR(VLOOKUP(AR528,DAY!$A$2:$E$744,6,0),0)</f>
        <v>0</v>
      </c>
    </row>
    <row r="182" spans="1:53" ht="27.75" customHeight="1" x14ac:dyDescent="0.4">
      <c r="A182" s="193"/>
      <c r="B182" s="436" t="str">
        <f>$B$22</f>
        <v>作業員B</v>
      </c>
      <c r="C182" s="126" t="s">
        <v>4</v>
      </c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37">
        <f>IF(COUNT(D182:AE182)=0,+(COUNTIF(D182:AE182,"作業"))+(COUNTIF(D182:AE182,"休日")),"")</f>
        <v>0</v>
      </c>
      <c r="AG182" s="138">
        <f>IF(+COUNT(D182:AE182)=0,(COUNTIF(D182:AE182,"休日")),"")</f>
        <v>0</v>
      </c>
      <c r="AH182" s="424">
        <f>IFERROR(IF(COUNTA(D182:AE182)=0,0,IF(COUNTA(D182:AE182)&lt;28,$G$359,IF(AN183&gt;0.284,$G$357,$G$358))),0)</f>
        <v>0</v>
      </c>
      <c r="AI182" s="141">
        <f>IF(COUNT(D183:AE183)=0,+(COUNTIF(D183:AE183,"作業"))+(COUNTIF(D183:AE183,"休日")),"")</f>
        <v>0</v>
      </c>
      <c r="AJ182" s="138">
        <f>IF(COUNT(D183:AE183)=0,(COUNTIF(D183:AE183,"休日")),"")</f>
        <v>0</v>
      </c>
      <c r="AK182" s="333">
        <f>IFERROR(IF(COUNTA(D183:AE183)=0,0,IF(COUNTA(D183:AE183)&lt;28,$G$359,IF(AO183&gt;0.284,$G$355,$G$356))),0)</f>
        <v>0</v>
      </c>
      <c r="AM182" s="40"/>
      <c r="AN182" s="33"/>
      <c r="AO182" s="33"/>
      <c r="AP182" s="40"/>
      <c r="AQ182" s="40"/>
      <c r="AR182" s="39">
        <f>IFERROR(VLOOKUP(AR524,DAY!$A$2:$E$744,5,0),0)</f>
        <v>0</v>
      </c>
      <c r="AS182" s="42"/>
      <c r="AT182" s="42"/>
      <c r="AU182" s="42"/>
      <c r="AV182" s="42"/>
      <c r="AW182" s="42"/>
      <c r="AX182" s="42"/>
      <c r="AY182" s="42"/>
      <c r="AZ182" s="42"/>
      <c r="BA182" s="42"/>
    </row>
    <row r="183" spans="1:53" ht="27.75" customHeight="1" x14ac:dyDescent="0.4">
      <c r="A183" s="193"/>
      <c r="B183" s="437"/>
      <c r="C183" s="129" t="s">
        <v>5</v>
      </c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433">
        <f>IFERROR(AN183,0)</f>
        <v>0</v>
      </c>
      <c r="AG183" s="434"/>
      <c r="AH183" s="425"/>
      <c r="AI183" s="435">
        <f>IFERROR(AO183,0)</f>
        <v>0</v>
      </c>
      <c r="AJ183" s="434"/>
      <c r="AK183" s="426"/>
      <c r="AN183" s="46" t="e">
        <f>ROUNDDOWN(AG182/AF182,3)</f>
        <v>#DIV/0!</v>
      </c>
      <c r="AO183" s="47" t="e">
        <f>ROUNDDOWN(AJ182/AI182,3)</f>
        <v>#DIV/0!</v>
      </c>
      <c r="AR183" s="43">
        <f>IFERROR(VLOOKUP(AR524,DAY!$A$2:$E$744,6,0),0)</f>
        <v>0</v>
      </c>
    </row>
    <row r="184" spans="1:53" ht="27.75" customHeight="1" x14ac:dyDescent="0.4">
      <c r="A184" s="193"/>
      <c r="B184" s="436" t="str">
        <f>$B$24</f>
        <v>作業員C</v>
      </c>
      <c r="C184" s="126" t="s">
        <v>4</v>
      </c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37">
        <f>IF(COUNT(D184:AE184)=0,+(COUNTIF(D184:AE184,"作業"))+(COUNTIF(D184:AE184,"休日")),"")</f>
        <v>0</v>
      </c>
      <c r="AG184" s="138">
        <f>IF(+COUNT(D184:AE184)=0,(COUNTIF(D184:AE184,"休日")),"")</f>
        <v>0</v>
      </c>
      <c r="AH184" s="424">
        <f>IFERROR(IF(COUNTA(D184:AE184)=0,0,IF(COUNTA(D184:AE184)&lt;28,$G$359,IF(AN185&gt;0.284,$G$357,$G$358))),0)</f>
        <v>0</v>
      </c>
      <c r="AI184" s="141">
        <f>IF(COUNT(D185:AE185)=0,+(COUNTIF(D185:AE185,"作業"))+(COUNTIF(D185:AE185,"休日")),"")</f>
        <v>0</v>
      </c>
      <c r="AJ184" s="138">
        <f>IF(COUNT(D185:AE185)=0,(COUNTIF(D185:AE185,"休日")),"")</f>
        <v>0</v>
      </c>
      <c r="AK184" s="333">
        <f>IFERROR(IF(COUNTA(D185:AE185)=0,0,IF(COUNTA(D185:AE185)&lt;28,$G$359,IF(AO185&gt;0.284,$G$355,$G$356))),0)</f>
        <v>0</v>
      </c>
      <c r="AM184" s="40"/>
      <c r="AN184" s="33"/>
      <c r="AO184" s="33"/>
      <c r="AP184" s="40"/>
      <c r="AQ184" s="40"/>
      <c r="AR184" s="39">
        <f>IFERROR(VLOOKUP(AR526,DAY!$A$2:$E$744,5,0),0)</f>
        <v>0</v>
      </c>
      <c r="AS184" s="42"/>
      <c r="AT184" s="42"/>
      <c r="AU184" s="42"/>
      <c r="AV184" s="42"/>
      <c r="AW184" s="42"/>
      <c r="AX184" s="42"/>
      <c r="AY184" s="42"/>
      <c r="AZ184" s="42"/>
      <c r="BA184" s="42"/>
    </row>
    <row r="185" spans="1:53" ht="27.75" customHeight="1" x14ac:dyDescent="0.4">
      <c r="A185" s="193"/>
      <c r="B185" s="437"/>
      <c r="C185" s="129" t="s">
        <v>5</v>
      </c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433">
        <f>IFERROR(AN185,0)</f>
        <v>0</v>
      </c>
      <c r="AG185" s="434"/>
      <c r="AH185" s="425"/>
      <c r="AI185" s="435">
        <f>IFERROR(AO185,0)</f>
        <v>0</v>
      </c>
      <c r="AJ185" s="434"/>
      <c r="AK185" s="426"/>
      <c r="AN185" s="46" t="e">
        <f>ROUNDDOWN(AG184/AF184,3)</f>
        <v>#DIV/0!</v>
      </c>
      <c r="AO185" s="47" t="e">
        <f>ROUNDDOWN(AJ184/AI184,3)</f>
        <v>#DIV/0!</v>
      </c>
      <c r="AR185" s="43">
        <f>IFERROR(VLOOKUP(AR526,DAY!$A$2:$E$744,6,0),0)</f>
        <v>0</v>
      </c>
    </row>
    <row r="186" spans="1:53" ht="27.75" customHeight="1" x14ac:dyDescent="0.4">
      <c r="A186" s="193"/>
      <c r="B186" s="436" t="str">
        <f>$B$26</f>
        <v>作業員D</v>
      </c>
      <c r="C186" s="126" t="s">
        <v>4</v>
      </c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37">
        <f>IF(COUNT(D186:AE186)=0,+(COUNTIF(D186:AE186,"作業"))+(COUNTIF(D186:AE186,"休日")),"")</f>
        <v>0</v>
      </c>
      <c r="AG186" s="138">
        <f>IF(+COUNT(D186:AE186)=0,(COUNTIF(D186:AE186,"休日")),"")</f>
        <v>0</v>
      </c>
      <c r="AH186" s="424">
        <f>IFERROR(IF(COUNTA(D186:AE186)=0,0,IF(COUNTA(D186:AE186)&lt;28,$G$359,IF(AN187&gt;0.284,$G$357,$G$358))),0)</f>
        <v>0</v>
      </c>
      <c r="AI186" s="141">
        <f>IF(COUNT(D187:AE187)=0,+(COUNTIF(D187:AE187,"作業"))+(COUNTIF(D187:AE187,"休日")),"")</f>
        <v>0</v>
      </c>
      <c r="AJ186" s="138">
        <f>IF(COUNT(D187:AE187)=0,(COUNTIF(D187:AE187,"休日")),"")</f>
        <v>0</v>
      </c>
      <c r="AK186" s="333">
        <f>IFERROR(IF(COUNTA(D187:AE187)=0,0,IF(COUNTA(D187:AE187)&lt;28,$G$359,IF(AO187&gt;0.284,$G$355,$G$356))),0)</f>
        <v>0</v>
      </c>
      <c r="AM186" s="40"/>
      <c r="AN186" s="33"/>
      <c r="AO186" s="33"/>
      <c r="AP186" s="40"/>
      <c r="AQ186" s="40"/>
      <c r="AR186" s="39">
        <f>IFERROR(VLOOKUP(AR528,DAY!$A$2:$E$744,5,0),0)</f>
        <v>0</v>
      </c>
      <c r="AS186" s="42"/>
      <c r="AT186" s="42"/>
      <c r="AU186" s="42"/>
      <c r="AV186" s="42"/>
      <c r="AW186" s="42"/>
      <c r="AX186" s="42"/>
      <c r="AY186" s="42"/>
      <c r="AZ186" s="42"/>
      <c r="BA186" s="42"/>
    </row>
    <row r="187" spans="1:53" ht="27.75" customHeight="1" x14ac:dyDescent="0.4">
      <c r="A187" s="193"/>
      <c r="B187" s="437"/>
      <c r="C187" s="129" t="s">
        <v>5</v>
      </c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433">
        <f>IFERROR(AN187,0)</f>
        <v>0</v>
      </c>
      <c r="AG187" s="434"/>
      <c r="AH187" s="425"/>
      <c r="AI187" s="435">
        <f>IFERROR(AO187,0)</f>
        <v>0</v>
      </c>
      <c r="AJ187" s="434"/>
      <c r="AK187" s="426"/>
      <c r="AN187" s="46" t="e">
        <f>ROUNDDOWN(AG186/AF186,3)</f>
        <v>#DIV/0!</v>
      </c>
      <c r="AO187" s="47" t="e">
        <f>ROUNDDOWN(AJ186/AI186,3)</f>
        <v>#DIV/0!</v>
      </c>
      <c r="AR187" s="43">
        <f>IFERROR(VLOOKUP(AR528,DAY!$A$2:$E$744,6,0),0)</f>
        <v>0</v>
      </c>
    </row>
    <row r="188" spans="1:53" ht="27.75" customHeight="1" x14ac:dyDescent="0.4">
      <c r="A188" s="193"/>
      <c r="B188" s="436" t="str">
        <f>$B$28</f>
        <v>作業員E</v>
      </c>
      <c r="C188" s="126" t="s">
        <v>4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37">
        <f>IF(COUNT(D188:AE188)=0,+(COUNTIF(D188:AE188,"作業"))+(COUNTIF(D188:AE188,"休日")),"")</f>
        <v>0</v>
      </c>
      <c r="AG188" s="138">
        <f>IF(+COUNT(D188:AE188)=0,(COUNTIF(D188:AE188,"休日")),"")</f>
        <v>0</v>
      </c>
      <c r="AH188" s="424">
        <f>IFERROR(IF(COUNTA(D188:AE188)=0,0,IF(COUNTA(D188:AE188)&lt;28,$G$359,IF(AN189&gt;0.284,$G$357,$G$358))),0)</f>
        <v>0</v>
      </c>
      <c r="AI188" s="141">
        <f>IF(COUNT(D189:AE189)=0,+(COUNTIF(D189:AE189,"作業"))+(COUNTIF(D189:AE189,"休日")),"")</f>
        <v>0</v>
      </c>
      <c r="AJ188" s="138">
        <f>IF(COUNT(D189:AE189)=0,(COUNTIF(D189:AE189,"休日")),"")</f>
        <v>0</v>
      </c>
      <c r="AK188" s="333">
        <f>IFERROR(IF(COUNTA(D189:AE189)=0,0,IF(COUNTA(D189:AE189)&lt;28,$G$359,IF(AO189&gt;0.284,$G$355,$G$356))),0)</f>
        <v>0</v>
      </c>
      <c r="AM188" s="40"/>
      <c r="AN188" s="33"/>
      <c r="AO188" s="33"/>
      <c r="AP188" s="40"/>
      <c r="AQ188" s="40"/>
      <c r="AR188" s="39">
        <f>IFERROR(VLOOKUP(AR530,DAY!$A$2:$E$744,5,0),0)</f>
        <v>0</v>
      </c>
      <c r="AS188" s="42"/>
      <c r="AT188" s="42"/>
      <c r="AU188" s="42"/>
      <c r="AV188" s="42"/>
      <c r="AW188" s="42"/>
      <c r="AX188" s="42"/>
      <c r="AY188" s="42"/>
      <c r="AZ188" s="42"/>
      <c r="BA188" s="42"/>
    </row>
    <row r="189" spans="1:53" ht="27.75" customHeight="1" x14ac:dyDescent="0.4">
      <c r="A189" s="193"/>
      <c r="B189" s="437"/>
      <c r="C189" s="129" t="s">
        <v>5</v>
      </c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433">
        <f>IFERROR(AN189,0)</f>
        <v>0</v>
      </c>
      <c r="AG189" s="434"/>
      <c r="AH189" s="425"/>
      <c r="AI189" s="435">
        <f>IFERROR(AO189,0)</f>
        <v>0</v>
      </c>
      <c r="AJ189" s="434"/>
      <c r="AK189" s="426"/>
      <c r="AN189" s="46" t="e">
        <f>ROUNDDOWN(AG188/AF188,3)</f>
        <v>#DIV/0!</v>
      </c>
      <c r="AO189" s="47" t="e">
        <f>ROUNDDOWN(AJ188/AI188,3)</f>
        <v>#DIV/0!</v>
      </c>
      <c r="AR189" s="43">
        <f>IFERROR(VLOOKUP(AR530,DAY!$A$2:$E$744,6,0),0)</f>
        <v>0</v>
      </c>
    </row>
    <row r="190" spans="1:53" ht="27.75" customHeight="1" x14ac:dyDescent="0.4">
      <c r="A190" s="193"/>
      <c r="B190" s="436" t="str">
        <f>$B$30</f>
        <v>作業員F</v>
      </c>
      <c r="C190" s="126" t="s">
        <v>4</v>
      </c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37">
        <f>IF(COUNT(D190:AE190)=0,+(COUNTIF(D190:AE190,"作業"))+(COUNTIF(D190:AE190,"休日")),"")</f>
        <v>0</v>
      </c>
      <c r="AG190" s="138">
        <f>IF(+COUNT(D190:AE190)=0,(COUNTIF(D190:AE190,"休日")),"")</f>
        <v>0</v>
      </c>
      <c r="AH190" s="424">
        <f>IFERROR(IF(COUNTA(D190:AE190)=0,0,IF(COUNTA(D190:AE190)&lt;28,$G$359,IF(AN191&gt;0.284,$G$357,$G$358))),0)</f>
        <v>0</v>
      </c>
      <c r="AI190" s="141">
        <f>IF(COUNT(D191:AE191)=0,+(COUNTIF(D191:AE191,"作業"))+(COUNTIF(D191:AE191,"休日")),"")</f>
        <v>0</v>
      </c>
      <c r="AJ190" s="138">
        <f>IF(COUNT(D191:AE191)=0,(COUNTIF(D191:AE191,"休日")),"")</f>
        <v>0</v>
      </c>
      <c r="AK190" s="333">
        <f>IFERROR(IF(COUNTA(D191:AE191)=0,0,IF(COUNTA(D191:AE191)&lt;28,$G$359,IF(AO191&gt;0.284,$G$355,$G$356))),0)</f>
        <v>0</v>
      </c>
      <c r="AM190" s="40"/>
      <c r="AN190" s="33"/>
      <c r="AO190" s="33"/>
      <c r="AR190" s="39">
        <f>IFERROR(VLOOKUP(AR380,DAY!$A$2:$E$744,5,0),0)</f>
        <v>0</v>
      </c>
    </row>
    <row r="191" spans="1:53" ht="27.75" customHeight="1" thickBot="1" x14ac:dyDescent="0.45">
      <c r="A191" s="222"/>
      <c r="B191" s="437"/>
      <c r="C191" s="127" t="s">
        <v>5</v>
      </c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335">
        <f>IFERROR(AN191,0)</f>
        <v>0</v>
      </c>
      <c r="AG191" s="336"/>
      <c r="AH191" s="419"/>
      <c r="AI191" s="423">
        <f>IFERROR(AO191,0)</f>
        <v>0</v>
      </c>
      <c r="AJ191" s="336"/>
      <c r="AK191" s="334"/>
      <c r="AN191" s="46" t="e">
        <f>ROUNDDOWN(AG190/AF190,3)</f>
        <v>#DIV/0!</v>
      </c>
      <c r="AO191" s="47" t="e">
        <f>ROUNDDOWN(AJ190/AI190,3)</f>
        <v>#DIV/0!</v>
      </c>
      <c r="AR191" s="43">
        <f>IFERROR(VLOOKUP(AR380,DAY!$A$2:$E$744,6,0),0)</f>
        <v>0</v>
      </c>
    </row>
    <row r="192" spans="1:53" ht="27.75" customHeight="1" thickBot="1" x14ac:dyDescent="0.45">
      <c r="A192" s="196" t="s">
        <v>73</v>
      </c>
      <c r="B192" s="427" t="s">
        <v>0</v>
      </c>
      <c r="C192" s="428"/>
      <c r="D192" s="86">
        <f>IFERROR(VLOOKUP(D380,DAY!$A$2:$E$3000,2,0),0)</f>
        <v>2</v>
      </c>
      <c r="E192" s="86">
        <f>IFERROR(VLOOKUP(E380,DAY!$A$2:$E$744,2,0),0)</f>
        <v>2</v>
      </c>
      <c r="F192" s="86">
        <f>IFERROR(VLOOKUP(F380,DAY!$A$2:$E$744,2,0),0)</f>
        <v>2</v>
      </c>
      <c r="G192" s="86">
        <f>IFERROR(VLOOKUP(G380,DAY!$A$2:$E$744,2,0),0)</f>
        <v>2</v>
      </c>
      <c r="H192" s="86">
        <f>IFERROR(VLOOKUP(H380,DAY!$A$2:$E$744,2,0),0)</f>
        <v>2</v>
      </c>
      <c r="I192" s="86">
        <f>IFERROR(VLOOKUP(I380,DAY!$A$2:$E$744,2,0),0)</f>
        <v>2</v>
      </c>
      <c r="J192" s="86">
        <f>IFERROR(VLOOKUP(J380,DAY!$A$2:$E$744,2,0),0)</f>
        <v>2</v>
      </c>
      <c r="K192" s="86">
        <f>IFERROR(VLOOKUP(K380,DAY!$A$2:$E$744,2,0),0)</f>
        <v>2</v>
      </c>
      <c r="L192" s="86">
        <f>IFERROR(VLOOKUP(L380,DAY!$A$2:$E$744,2,0),0)</f>
        <v>2</v>
      </c>
      <c r="M192" s="86">
        <f>IFERROR(VLOOKUP(M380,DAY!$A$2:$E$744,2,0),0)</f>
        <v>2</v>
      </c>
      <c r="N192" s="86">
        <f>IFERROR(VLOOKUP(N380,DAY!$A$2:$E$744,2,0),0)</f>
        <v>2</v>
      </c>
      <c r="O192" s="86">
        <f>IFERROR(VLOOKUP(O380,DAY!$A$2:$E$744,2,0),0)</f>
        <v>2</v>
      </c>
      <c r="P192" s="86">
        <f>IFERROR(VLOOKUP(P380,DAY!$A$2:$E$744,2,0),0)</f>
        <v>2</v>
      </c>
      <c r="Q192" s="86">
        <f>IFERROR(VLOOKUP(Q380,DAY!$A$2:$E$744,2,0),0)</f>
        <v>2</v>
      </c>
      <c r="R192" s="86">
        <f>IFERROR(VLOOKUP(R380,DAY!$A$2:$E$744,2,0),0)</f>
        <v>2</v>
      </c>
      <c r="S192" s="86">
        <f>IFERROR(VLOOKUP(S380,DAY!$A$2:$E$744,2,0),0)</f>
        <v>2</v>
      </c>
      <c r="T192" s="86">
        <f>IFERROR(VLOOKUP(T380,DAY!$A$2:$E$744,2,0),0)</f>
        <v>2</v>
      </c>
      <c r="U192" s="86">
        <f>IFERROR(VLOOKUP(U380,DAY!$A$2:$E$744,2,0),0)</f>
        <v>2</v>
      </c>
      <c r="V192" s="86">
        <f>IFERROR(VLOOKUP(V380,DAY!$A$2:$E$744,2,0),0)</f>
        <v>2</v>
      </c>
      <c r="W192" s="86">
        <f>IFERROR(VLOOKUP(W380,DAY!$A$2:$E$744,2,0),0)</f>
        <v>2</v>
      </c>
      <c r="X192" s="86">
        <f>IFERROR(VLOOKUP(X380,DAY!$A$2:$E$744,2,0),0)</f>
        <v>2</v>
      </c>
      <c r="Y192" s="86">
        <f>IFERROR(VLOOKUP(Y380,DAY!$A$2:$E$744,2,0),0)</f>
        <v>2</v>
      </c>
      <c r="Z192" s="86">
        <f>IFERROR(VLOOKUP(Z380,DAY!$A$2:$E$744,2,0),0)</f>
        <v>2</v>
      </c>
      <c r="AA192" s="86">
        <f>IFERROR(VLOOKUP(AA380,DAY!$A$2:$E$744,2,0),0)</f>
        <v>2</v>
      </c>
      <c r="AB192" s="86">
        <f>IFERROR(VLOOKUP(AB380,DAY!$A$2:$E$744,2,0),0)</f>
        <v>2</v>
      </c>
      <c r="AC192" s="86">
        <f>IFERROR(VLOOKUP(AC380,DAY!$A$2:$E$744,2,0),0)</f>
        <v>2</v>
      </c>
      <c r="AD192" s="86">
        <f>IFERROR(VLOOKUP(AD380,DAY!$A$2:$E$744,2,0),0)</f>
        <v>3</v>
      </c>
      <c r="AE192" s="86">
        <f>IFERROR(VLOOKUP(AE380,DAY!$A$2:$E$744,2,0),0)</f>
        <v>3</v>
      </c>
      <c r="AF192" s="337" t="s">
        <v>11</v>
      </c>
      <c r="AG192" s="339" t="s">
        <v>12</v>
      </c>
      <c r="AH192" s="414" t="s">
        <v>84</v>
      </c>
      <c r="AI192" s="416" t="s">
        <v>11</v>
      </c>
      <c r="AJ192" s="342" t="s">
        <v>13</v>
      </c>
      <c r="AK192" s="211" t="s">
        <v>84</v>
      </c>
      <c r="AL192" s="40"/>
      <c r="AN192" s="33"/>
      <c r="AO192" s="33"/>
      <c r="AR192" s="50">
        <f>IFERROR(VLOOKUP(AR380,DAY!$A$2:$E$744,7,0),0)</f>
        <v>0</v>
      </c>
    </row>
    <row r="193" spans="1:53" ht="27.75" customHeight="1" x14ac:dyDescent="0.4">
      <c r="A193" s="193"/>
      <c r="B193" s="429" t="s">
        <v>1</v>
      </c>
      <c r="C193" s="430"/>
      <c r="D193" s="87">
        <f>IFERROR(VLOOKUP(D380,DAY!$A$2:$E$3000,3,0),0)</f>
        <v>3</v>
      </c>
      <c r="E193" s="87">
        <f>IFERROR(VLOOKUP(E380,DAY!$A$2:$E$744,3,0),0)</f>
        <v>4</v>
      </c>
      <c r="F193" s="87">
        <f>IFERROR(VLOOKUP(F380,DAY!$A$2:$E$744,3,0),0)</f>
        <v>5</v>
      </c>
      <c r="G193" s="87">
        <f>IFERROR(VLOOKUP(G380,DAY!$A$2:$E$744,3,0),0)</f>
        <v>6</v>
      </c>
      <c r="H193" s="87">
        <f>IFERROR(VLOOKUP(H380,DAY!$A$2:$E$744,3,0),0)</f>
        <v>7</v>
      </c>
      <c r="I193" s="87">
        <f>IFERROR(VLOOKUP(I380,DAY!$A$2:$E$744,3,0),0)</f>
        <v>8</v>
      </c>
      <c r="J193" s="87">
        <f>IFERROR(VLOOKUP(J380,DAY!$A$2:$E$744,3,0),0)</f>
        <v>9</v>
      </c>
      <c r="K193" s="87">
        <f>IFERROR(VLOOKUP(K380,DAY!$A$2:$E$744,3,0),0)</f>
        <v>10</v>
      </c>
      <c r="L193" s="87">
        <f>IFERROR(VLOOKUP(L380,DAY!$A$2:$E$744,3,0),0)</f>
        <v>11</v>
      </c>
      <c r="M193" s="87">
        <f>IFERROR(VLOOKUP(M380,DAY!$A$2:$E$744,3,0),0)</f>
        <v>12</v>
      </c>
      <c r="N193" s="87">
        <f>IFERROR(VLOOKUP(N380,DAY!$A$2:$E$744,3,0),0)</f>
        <v>13</v>
      </c>
      <c r="O193" s="87">
        <f>IFERROR(VLOOKUP(O380,DAY!$A$2:$E$744,3,0),0)</f>
        <v>14</v>
      </c>
      <c r="P193" s="87">
        <f>IFERROR(VLOOKUP(P380,DAY!$A$2:$E$744,3,0),0)</f>
        <v>15</v>
      </c>
      <c r="Q193" s="87">
        <f>IFERROR(VLOOKUP(Q380,DAY!$A$2:$E$744,3,0),0)</f>
        <v>16</v>
      </c>
      <c r="R193" s="87">
        <f>IFERROR(VLOOKUP(R380,DAY!$A$2:$E$744,3,0),0)</f>
        <v>17</v>
      </c>
      <c r="S193" s="87">
        <f>IFERROR(VLOOKUP(S380,DAY!$A$2:$E$744,3,0),0)</f>
        <v>18</v>
      </c>
      <c r="T193" s="87">
        <f>IFERROR(VLOOKUP(T380,DAY!$A$2:$E$744,3,0),0)</f>
        <v>19</v>
      </c>
      <c r="U193" s="87">
        <f>IFERROR(VLOOKUP(U380,DAY!$A$2:$E$744,3,0),0)</f>
        <v>20</v>
      </c>
      <c r="V193" s="87">
        <f>IFERROR(VLOOKUP(V380,DAY!$A$2:$E$744,3,0),0)</f>
        <v>21</v>
      </c>
      <c r="W193" s="87">
        <f>IFERROR(VLOOKUP(W380,DAY!$A$2:$E$744,3,0),0)</f>
        <v>22</v>
      </c>
      <c r="X193" s="87">
        <f>IFERROR(VLOOKUP(X380,DAY!$A$2:$E$744,3,0),0)</f>
        <v>23</v>
      </c>
      <c r="Y193" s="87">
        <f>IFERROR(VLOOKUP(Y380,DAY!$A$2:$E$744,3,0),0)</f>
        <v>24</v>
      </c>
      <c r="Z193" s="87">
        <f>IFERROR(VLOOKUP(Z380,DAY!$A$2:$E$744,3,0),0)</f>
        <v>25</v>
      </c>
      <c r="AA193" s="87">
        <f>IFERROR(VLOOKUP(AA380,DAY!$A$2:$E$744,3,0),0)</f>
        <v>26</v>
      </c>
      <c r="AB193" s="87">
        <f>IFERROR(VLOOKUP(AB380,DAY!$A$2:$E$744,3,0),0)</f>
        <v>27</v>
      </c>
      <c r="AC193" s="87">
        <f>IFERROR(VLOOKUP(AC380,DAY!$A$2:$E$744,3,0),0)</f>
        <v>28</v>
      </c>
      <c r="AD193" s="87">
        <f>IFERROR(VLOOKUP(AD380,DAY!$A$2:$E$744,3,0),0)</f>
        <v>1</v>
      </c>
      <c r="AE193" s="88">
        <f>IFERROR(VLOOKUP(AE380,DAY!$A$2:$E$744,3,0),0)</f>
        <v>2</v>
      </c>
      <c r="AF193" s="338"/>
      <c r="AG193" s="340"/>
      <c r="AH193" s="414"/>
      <c r="AI193" s="417"/>
      <c r="AJ193" s="340"/>
      <c r="AK193" s="211"/>
      <c r="AN193" s="33"/>
      <c r="AO193" s="33"/>
      <c r="AR193" s="124">
        <f>IFERROR(VLOOKUP(AR381,DAY!$A$2:$E$744,2,0),0)</f>
        <v>0</v>
      </c>
    </row>
    <row r="194" spans="1:53" ht="27.75" customHeight="1" x14ac:dyDescent="0.4">
      <c r="A194" s="193"/>
      <c r="B194" s="431" t="s">
        <v>2</v>
      </c>
      <c r="C194" s="432"/>
      <c r="D194" s="89" t="str">
        <f>IFERROR(VLOOKUP(D380,DAY!$A$2:$E$3000,4,0),0)</f>
        <v>月</v>
      </c>
      <c r="E194" s="89" t="str">
        <f>IFERROR(VLOOKUP(E380,DAY!$A$2:$E$3000,4,0),0)</f>
        <v>火</v>
      </c>
      <c r="F194" s="89" t="str">
        <f>IFERROR(VLOOKUP(F380,DAY!$A$2:$E$3000,4,0),0)</f>
        <v>水</v>
      </c>
      <c r="G194" s="89" t="str">
        <f>IFERROR(VLOOKUP(G380,DAY!$A$2:$E$3000,4,0),0)</f>
        <v>木</v>
      </c>
      <c r="H194" s="89" t="str">
        <f>IFERROR(VLOOKUP(H380,DAY!$A$2:$E$3000,4,0),0)</f>
        <v>金</v>
      </c>
      <c r="I194" s="89" t="str">
        <f>IFERROR(VLOOKUP(I380,DAY!$A$2:$E$3000,4,0),0)</f>
        <v>土</v>
      </c>
      <c r="J194" s="89" t="str">
        <f>IFERROR(VLOOKUP(J380,DAY!$A$2:$E$3000,4,0),0)</f>
        <v>日</v>
      </c>
      <c r="K194" s="89" t="str">
        <f>IFERROR(VLOOKUP(K380,DAY!$A$2:$E$3000,4,0),0)</f>
        <v>月</v>
      </c>
      <c r="L194" s="89" t="str">
        <f>IFERROR(VLOOKUP(L380,DAY!$A$2:$E$3000,4,0),0)</f>
        <v>火</v>
      </c>
      <c r="M194" s="89" t="str">
        <f>IFERROR(VLOOKUP(M380,DAY!$A$2:$E$3000,4,0),0)</f>
        <v>水</v>
      </c>
      <c r="N194" s="89" t="str">
        <f>IFERROR(VLOOKUP(N380,DAY!$A$2:$E$3000,4,0),0)</f>
        <v>木</v>
      </c>
      <c r="O194" s="89" t="str">
        <f>IFERROR(VLOOKUP(O380,DAY!$A$2:$E$3000,4,0),0)</f>
        <v>金</v>
      </c>
      <c r="P194" s="89" t="str">
        <f>IFERROR(VLOOKUP(P380,DAY!$A$2:$E$3000,4,0),0)</f>
        <v>土</v>
      </c>
      <c r="Q194" s="89" t="str">
        <f>IFERROR(VLOOKUP(Q380,DAY!$A$2:$E$3000,4,0),0)</f>
        <v>日</v>
      </c>
      <c r="R194" s="89" t="str">
        <f>IFERROR(VLOOKUP(R380,DAY!$A$2:$E$3000,4,0),0)</f>
        <v>月</v>
      </c>
      <c r="S194" s="89" t="str">
        <f>IFERROR(VLOOKUP(S380,DAY!$A$2:$E$3000,4,0),0)</f>
        <v>火</v>
      </c>
      <c r="T194" s="89" t="str">
        <f>IFERROR(VLOOKUP(T380,DAY!$A$2:$E$3000,4,0),0)</f>
        <v>水</v>
      </c>
      <c r="U194" s="89" t="str">
        <f>IFERROR(VLOOKUP(U380,DAY!$A$2:$E$3000,4,0),0)</f>
        <v>木</v>
      </c>
      <c r="V194" s="89" t="str">
        <f>IFERROR(VLOOKUP(V380,DAY!$A$2:$E$3000,4,0),0)</f>
        <v>金</v>
      </c>
      <c r="W194" s="89" t="str">
        <f>IFERROR(VLOOKUP(W380,DAY!$A$2:$E$3000,4,0),0)</f>
        <v>土</v>
      </c>
      <c r="X194" s="89" t="str">
        <f>IFERROR(VLOOKUP(X380,DAY!$A$2:$E$3000,4,0),0)</f>
        <v>日</v>
      </c>
      <c r="Y194" s="89" t="str">
        <f>IFERROR(VLOOKUP(Y380,DAY!$A$2:$E$3000,4,0),0)</f>
        <v>月</v>
      </c>
      <c r="Z194" s="89" t="str">
        <f>IFERROR(VLOOKUP(Z380,DAY!$A$2:$E$3000,4,0),0)</f>
        <v>火</v>
      </c>
      <c r="AA194" s="89" t="str">
        <f>IFERROR(VLOOKUP(AA380,DAY!$A$2:$E$3000,4,0),0)</f>
        <v>水</v>
      </c>
      <c r="AB194" s="89" t="str">
        <f>IFERROR(VLOOKUP(AB380,DAY!$A$2:$E$3000,4,0),0)</f>
        <v>木</v>
      </c>
      <c r="AC194" s="89" t="str">
        <f>IFERROR(VLOOKUP(AC380,DAY!$A$2:$E$3000,4,0),0)</f>
        <v>金</v>
      </c>
      <c r="AD194" s="89" t="str">
        <f>IFERROR(VLOOKUP(AD380,DAY!$A$2:$E$3000,4,0),0)</f>
        <v>土</v>
      </c>
      <c r="AE194" s="89" t="str">
        <f>IFERROR(VLOOKUP(AE380,DAY!$A$2:$E$3000,4,0),0)</f>
        <v>日</v>
      </c>
      <c r="AF194" s="338"/>
      <c r="AG194" s="340"/>
      <c r="AH194" s="414"/>
      <c r="AI194" s="417"/>
      <c r="AJ194" s="340"/>
      <c r="AK194" s="211"/>
      <c r="AN194" s="33"/>
      <c r="AO194" s="33"/>
      <c r="AR194" s="37">
        <f>IFERROR(VLOOKUP(AR381,DAY!$A$2:$E$744,3,0),0)</f>
        <v>0</v>
      </c>
    </row>
    <row r="195" spans="1:53" ht="85.5" customHeight="1" x14ac:dyDescent="0.4">
      <c r="A195" s="193"/>
      <c r="B195" s="438" t="s">
        <v>3</v>
      </c>
      <c r="C195" s="439"/>
      <c r="D195" s="90" t="str">
        <f>IFERROR(VLOOKUP(D380,DAY!$A$2:$E$3000,5,0),0)</f>
        <v/>
      </c>
      <c r="E195" s="90" t="str">
        <f>IFERROR(VLOOKUP(E380,DAY!$A$2:$E$3000,5,0),0)</f>
        <v/>
      </c>
      <c r="F195" s="90" t="str">
        <f>IFERROR(VLOOKUP(F380,DAY!$A$2:$E$3000,5,0),0)</f>
        <v/>
      </c>
      <c r="G195" s="90" t="str">
        <f>IFERROR(VLOOKUP(G380,DAY!$A$2:$E$3000,5,0),0)</f>
        <v/>
      </c>
      <c r="H195" s="90" t="str">
        <f>IFERROR(VLOOKUP(H380,DAY!$A$2:$E$3000,5,0),0)</f>
        <v/>
      </c>
      <c r="I195" s="90" t="str">
        <f>IFERROR(VLOOKUP(I380,DAY!$A$2:$E$3000,5,0),0)</f>
        <v/>
      </c>
      <c r="J195" s="90" t="str">
        <f>IFERROR(VLOOKUP(J380,DAY!$A$2:$E$3000,5,0),0)</f>
        <v/>
      </c>
      <c r="K195" s="90" t="str">
        <f>IFERROR(VLOOKUP(K380,DAY!$A$2:$E$3000,5,0),0)</f>
        <v/>
      </c>
      <c r="L195" s="90" t="str">
        <f>IFERROR(VLOOKUP(L380,DAY!$A$2:$E$3000,5,0),0)</f>
        <v>建国記念の日</v>
      </c>
      <c r="M195" s="90" t="str">
        <f>IFERROR(VLOOKUP(M380,DAY!$A$2:$E$3000,5,0),0)</f>
        <v/>
      </c>
      <c r="N195" s="90" t="str">
        <f>IFERROR(VLOOKUP(N380,DAY!$A$2:$E$3000,5,0),0)</f>
        <v/>
      </c>
      <c r="O195" s="90" t="str">
        <f>IFERROR(VLOOKUP(O380,DAY!$A$2:$E$3000,5,0),0)</f>
        <v/>
      </c>
      <c r="P195" s="90" t="str">
        <f>IFERROR(VLOOKUP(P380,DAY!$A$2:$E$3000,5,0),0)</f>
        <v/>
      </c>
      <c r="Q195" s="90" t="str">
        <f>IFERROR(VLOOKUP(Q380,DAY!$A$2:$E$3000,5,0),0)</f>
        <v/>
      </c>
      <c r="R195" s="90" t="str">
        <f>IFERROR(VLOOKUP(R380,DAY!$A$2:$E$3000,5,0),0)</f>
        <v/>
      </c>
      <c r="S195" s="90" t="str">
        <f>IFERROR(VLOOKUP(S380,DAY!$A$2:$E$3000,5,0),0)</f>
        <v/>
      </c>
      <c r="T195" s="90" t="str">
        <f>IFERROR(VLOOKUP(T380,DAY!$A$2:$E$3000,5,0),0)</f>
        <v/>
      </c>
      <c r="U195" s="90" t="str">
        <f>IFERROR(VLOOKUP(U380,DAY!$A$2:$E$3000,5,0),0)</f>
        <v/>
      </c>
      <c r="V195" s="90" t="str">
        <f>IFERROR(VLOOKUP(V380,DAY!$A$2:$E$3000,5,0),0)</f>
        <v/>
      </c>
      <c r="W195" s="90" t="str">
        <f>IFERROR(VLOOKUP(W380,DAY!$A$2:$E$3000,5,0),0)</f>
        <v/>
      </c>
      <c r="X195" s="90" t="str">
        <f>IFERROR(VLOOKUP(X380,DAY!$A$2:$E$3000,5,0),0)</f>
        <v>天皇誕生日</v>
      </c>
      <c r="Y195" s="90" t="str">
        <f>IFERROR(VLOOKUP(Y380,DAY!$A$2:$E$3000,5,0),0)</f>
        <v>振替休日</v>
      </c>
      <c r="Z195" s="90" t="str">
        <f>IFERROR(VLOOKUP(Z380,DAY!$A$2:$E$3000,5,0),0)</f>
        <v/>
      </c>
      <c r="AA195" s="90" t="str">
        <f>IFERROR(VLOOKUP(AA380,DAY!$A$2:$E$3000,5,0),0)</f>
        <v/>
      </c>
      <c r="AB195" s="90" t="str">
        <f>IFERROR(VLOOKUP(AB380,DAY!$A$2:$E$3000,5,0),0)</f>
        <v/>
      </c>
      <c r="AC195" s="90" t="str">
        <f>IFERROR(VLOOKUP(AC380,DAY!$A$2:$E$3000,5,0),0)</f>
        <v/>
      </c>
      <c r="AD195" s="90" t="str">
        <f>IFERROR(VLOOKUP(AD380,DAY!$A$2:$E$3000,5,0),0)</f>
        <v/>
      </c>
      <c r="AE195" s="90" t="str">
        <f>IFERROR(VLOOKUP(AE380,DAY!$A$2:$E$3000,5,0),0)</f>
        <v/>
      </c>
      <c r="AF195" s="338"/>
      <c r="AG195" s="340"/>
      <c r="AH195" s="415"/>
      <c r="AI195" s="417"/>
      <c r="AJ195" s="340"/>
      <c r="AK195" s="212"/>
      <c r="AN195" s="41"/>
      <c r="AO195" s="41"/>
      <c r="AR195" s="37">
        <f>IFERROR(VLOOKUP(AR381,DAY!$A$2:$E$744,4,0),0)</f>
        <v>0</v>
      </c>
    </row>
    <row r="196" spans="1:53" ht="27.75" customHeight="1" x14ac:dyDescent="0.4">
      <c r="A196" s="193"/>
      <c r="B196" s="436" t="str">
        <f>$B$20</f>
        <v>作業員A</v>
      </c>
      <c r="C196" s="126" t="s">
        <v>4</v>
      </c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37">
        <f>IF(COUNT(D196:AE196)=0,+(COUNTIF(D196:AE196,"作業"))+(COUNTIF(D196:AE196,"休日")),"")</f>
        <v>0</v>
      </c>
      <c r="AG196" s="138">
        <f>IF(+COUNT(D196:AE196)=0,(COUNTIF(D196:AE196,"休日")),"")</f>
        <v>0</v>
      </c>
      <c r="AH196" s="424">
        <f>IFERROR(IF(COUNTA(D196:AE196)=0,0,IF(COUNTA(D196:AE196)&lt;28,$G$359,IF(AN197&gt;0.284,$G$357,$G$358))),0)</f>
        <v>0</v>
      </c>
      <c r="AI196" s="141">
        <f>IF(COUNT(D197:AE197)=0,+(COUNTIF(D197:AE197,"作業"))+(COUNTIF(D197:AE197,"休日")),"")</f>
        <v>0</v>
      </c>
      <c r="AJ196" s="138">
        <f>IF(COUNT(D197:AE197)=0,(COUNTIF(D197:AE197,"休日")),"")</f>
        <v>0</v>
      </c>
      <c r="AK196" s="333">
        <f>IFERROR(IF(COUNTA(D197:AE197)=0,0,IF(COUNTA(D197:AE197)&lt;28,$G$359,IF(AO197&gt;0.284,$G$355,$G$356))),0)</f>
        <v>0</v>
      </c>
      <c r="AM196" s="40"/>
      <c r="AN196" s="33"/>
      <c r="AO196" s="33"/>
      <c r="AP196" s="40"/>
      <c r="AQ196" s="40"/>
      <c r="AR196" s="39">
        <f>IFERROR(VLOOKUP(AR544,DAY!$A$2:$E$744,5,0),0)</f>
        <v>0</v>
      </c>
      <c r="AS196" s="42"/>
      <c r="AT196" s="42"/>
      <c r="AU196" s="42"/>
      <c r="AV196" s="42"/>
      <c r="AW196" s="42"/>
      <c r="AX196" s="42"/>
      <c r="AY196" s="42"/>
      <c r="AZ196" s="42"/>
      <c r="BA196" s="42"/>
    </row>
    <row r="197" spans="1:53" ht="27.75" customHeight="1" x14ac:dyDescent="0.4">
      <c r="A197" s="193"/>
      <c r="B197" s="437"/>
      <c r="C197" s="129" t="s">
        <v>5</v>
      </c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433">
        <f>IFERROR(AN197,0)</f>
        <v>0</v>
      </c>
      <c r="AG197" s="434"/>
      <c r="AH197" s="425"/>
      <c r="AI197" s="435">
        <f>IFERROR(AO197,0)</f>
        <v>0</v>
      </c>
      <c r="AJ197" s="434"/>
      <c r="AK197" s="426"/>
      <c r="AN197" s="46" t="e">
        <f>ROUNDDOWN(AG196/AF196,3)</f>
        <v>#DIV/0!</v>
      </c>
      <c r="AO197" s="47" t="e">
        <f>ROUNDDOWN(AJ196/AI196,3)</f>
        <v>#DIV/0!</v>
      </c>
      <c r="AR197" s="43">
        <f>IFERROR(VLOOKUP(AR544,DAY!$A$2:$E$744,6,0),0)</f>
        <v>0</v>
      </c>
    </row>
    <row r="198" spans="1:53" ht="27.75" customHeight="1" x14ac:dyDescent="0.4">
      <c r="A198" s="193"/>
      <c r="B198" s="436" t="str">
        <f>$B$22</f>
        <v>作業員B</v>
      </c>
      <c r="C198" s="126" t="s">
        <v>4</v>
      </c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37">
        <f>IF(COUNT(D198:AE198)=0,+(COUNTIF(D198:AE198,"作業"))+(COUNTIF(D198:AE198,"休日")),"")</f>
        <v>0</v>
      </c>
      <c r="AG198" s="138">
        <f>IF(+COUNT(D198:AE198)=0,(COUNTIF(D198:AE198,"休日")),"")</f>
        <v>0</v>
      </c>
      <c r="AH198" s="424">
        <f>IFERROR(IF(COUNTA(D198:AE198)=0,0,IF(COUNTA(D198:AE198)&lt;28,$G$359,IF(AN199&gt;0.284,$G$357,$G$358))),0)</f>
        <v>0</v>
      </c>
      <c r="AI198" s="141">
        <f>IF(COUNT(D199:AE199)=0,+(COUNTIF(D199:AE199,"作業"))+(COUNTIF(D199:AE199,"休日")),"")</f>
        <v>0</v>
      </c>
      <c r="AJ198" s="138">
        <f>IF(COUNT(D199:AE199)=0,(COUNTIF(D199:AE199,"休日")),"")</f>
        <v>0</v>
      </c>
      <c r="AK198" s="333">
        <f>IFERROR(IF(COUNTA(D199:AE199)=0,0,IF(COUNTA(D199:AE199)&lt;28,$G$359,IF(AO199&gt;0.284,$G$355,$G$356))),0)</f>
        <v>0</v>
      </c>
      <c r="AM198" s="40"/>
      <c r="AN198" s="33"/>
      <c r="AO198" s="33"/>
      <c r="AP198" s="40"/>
      <c r="AQ198" s="40"/>
      <c r="AR198" s="39">
        <f>IFERROR(VLOOKUP(AR540,DAY!$A$2:$E$744,5,0),0)</f>
        <v>0</v>
      </c>
      <c r="AS198" s="42"/>
      <c r="AT198" s="42"/>
      <c r="AU198" s="42"/>
      <c r="AV198" s="42"/>
      <c r="AW198" s="42"/>
      <c r="AX198" s="42"/>
      <c r="AY198" s="42"/>
      <c r="AZ198" s="42"/>
      <c r="BA198" s="42"/>
    </row>
    <row r="199" spans="1:53" ht="27.75" customHeight="1" x14ac:dyDescent="0.4">
      <c r="A199" s="193"/>
      <c r="B199" s="437"/>
      <c r="C199" s="129" t="s">
        <v>5</v>
      </c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433">
        <f>IFERROR(AN199,0)</f>
        <v>0</v>
      </c>
      <c r="AG199" s="434"/>
      <c r="AH199" s="425"/>
      <c r="AI199" s="435">
        <f>IFERROR(AO199,0)</f>
        <v>0</v>
      </c>
      <c r="AJ199" s="434"/>
      <c r="AK199" s="426"/>
      <c r="AN199" s="46" t="e">
        <f>ROUNDDOWN(AG198/AF198,3)</f>
        <v>#DIV/0!</v>
      </c>
      <c r="AO199" s="47" t="e">
        <f>ROUNDDOWN(AJ198/AI198,3)</f>
        <v>#DIV/0!</v>
      </c>
      <c r="AR199" s="43">
        <f>IFERROR(VLOOKUP(AR540,DAY!$A$2:$E$744,6,0),0)</f>
        <v>0</v>
      </c>
    </row>
    <row r="200" spans="1:53" ht="27.75" customHeight="1" x14ac:dyDescent="0.4">
      <c r="A200" s="193"/>
      <c r="B200" s="436" t="str">
        <f>$B$24</f>
        <v>作業員C</v>
      </c>
      <c r="C200" s="126" t="s">
        <v>4</v>
      </c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37">
        <f>IF(COUNT(D200:AE200)=0,+(COUNTIF(D200:AE200,"作業"))+(COUNTIF(D200:AE200,"休日")),"")</f>
        <v>0</v>
      </c>
      <c r="AG200" s="138">
        <f>IF(+COUNT(D200:AE200)=0,(COUNTIF(D200:AE200,"休日")),"")</f>
        <v>0</v>
      </c>
      <c r="AH200" s="424">
        <f>IFERROR(IF(COUNTA(D200:AE200)=0,0,IF(COUNTA(D200:AE200)&lt;28,$G$359,IF(AN201&gt;0.284,$G$357,$G$358))),0)</f>
        <v>0</v>
      </c>
      <c r="AI200" s="141">
        <f>IF(COUNT(D201:AE201)=0,+(COUNTIF(D201:AE201,"作業"))+(COUNTIF(D201:AE201,"休日")),"")</f>
        <v>0</v>
      </c>
      <c r="AJ200" s="138">
        <f>IF(COUNT(D201:AE201)=0,(COUNTIF(D201:AE201,"休日")),"")</f>
        <v>0</v>
      </c>
      <c r="AK200" s="333">
        <f>IFERROR(IF(COUNTA(D201:AE201)=0,0,IF(COUNTA(D201:AE201)&lt;28,$G$359,IF(AO201&gt;0.284,$G$355,$G$356))),0)</f>
        <v>0</v>
      </c>
      <c r="AM200" s="40"/>
      <c r="AN200" s="33"/>
      <c r="AO200" s="33"/>
      <c r="AP200" s="40"/>
      <c r="AQ200" s="40"/>
      <c r="AR200" s="39">
        <f>IFERROR(VLOOKUP(AR542,DAY!$A$2:$E$744,5,0),0)</f>
        <v>0</v>
      </c>
      <c r="AS200" s="42"/>
      <c r="AT200" s="42"/>
      <c r="AU200" s="42"/>
      <c r="AV200" s="42"/>
      <c r="AW200" s="42"/>
      <c r="AX200" s="42"/>
      <c r="AY200" s="42"/>
      <c r="AZ200" s="42"/>
      <c r="BA200" s="42"/>
    </row>
    <row r="201" spans="1:53" ht="27.75" customHeight="1" x14ac:dyDescent="0.4">
      <c r="A201" s="193"/>
      <c r="B201" s="437"/>
      <c r="C201" s="129" t="s">
        <v>5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F201" s="433">
        <f>IFERROR(AN201,0)</f>
        <v>0</v>
      </c>
      <c r="AG201" s="434"/>
      <c r="AH201" s="425"/>
      <c r="AI201" s="435">
        <f>IFERROR(AO201,0)</f>
        <v>0</v>
      </c>
      <c r="AJ201" s="434"/>
      <c r="AK201" s="426"/>
      <c r="AN201" s="46" t="e">
        <f>ROUNDDOWN(AG200/AF200,3)</f>
        <v>#DIV/0!</v>
      </c>
      <c r="AO201" s="47" t="e">
        <f>ROUNDDOWN(AJ200/AI200,3)</f>
        <v>#DIV/0!</v>
      </c>
      <c r="AR201" s="43">
        <f>IFERROR(VLOOKUP(AR542,DAY!$A$2:$E$744,6,0),0)</f>
        <v>0</v>
      </c>
    </row>
    <row r="202" spans="1:53" ht="27.75" customHeight="1" x14ac:dyDescent="0.4">
      <c r="A202" s="193"/>
      <c r="B202" s="436" t="str">
        <f>$B$26</f>
        <v>作業員D</v>
      </c>
      <c r="C202" s="126" t="s">
        <v>4</v>
      </c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  <c r="AA202" s="172"/>
      <c r="AB202" s="172"/>
      <c r="AC202" s="172"/>
      <c r="AD202" s="172"/>
      <c r="AE202" s="172"/>
      <c r="AF202" s="137">
        <f>IF(COUNT(D202:AE202)=0,+(COUNTIF(D202:AE202,"作業"))+(COUNTIF(D202:AE202,"休日")),"")</f>
        <v>0</v>
      </c>
      <c r="AG202" s="138">
        <f>IF(+COUNT(D202:AE202)=0,(COUNTIF(D202:AE202,"休日")),"")</f>
        <v>0</v>
      </c>
      <c r="AH202" s="424">
        <f>IFERROR(IF(COUNTA(D202:AE202)=0,0,IF(COUNTA(D202:AE202)&lt;28,$G$359,IF(AN203&gt;0.284,$G$357,$G$358))),0)</f>
        <v>0</v>
      </c>
      <c r="AI202" s="141">
        <f>IF(COUNT(D203:AE203)=0,+(COUNTIF(D203:AE203,"作業"))+(COUNTIF(D203:AE203,"休日")),"")</f>
        <v>0</v>
      </c>
      <c r="AJ202" s="138">
        <f>IF(COUNT(D203:AE203)=0,(COUNTIF(D203:AE203,"休日")),"")</f>
        <v>0</v>
      </c>
      <c r="AK202" s="333">
        <f>IFERROR(IF(COUNTA(D203:AE203)=0,0,IF(COUNTA(D203:AE203)&lt;28,$G$359,IF(AO203&gt;0.284,$G$355,$G$356))),0)</f>
        <v>0</v>
      </c>
      <c r="AM202" s="40"/>
      <c r="AN202" s="33"/>
      <c r="AO202" s="33"/>
      <c r="AP202" s="40"/>
      <c r="AQ202" s="40"/>
      <c r="AR202" s="39">
        <f>IFERROR(VLOOKUP(AR544,DAY!$A$2:$E$744,5,0),0)</f>
        <v>0</v>
      </c>
      <c r="AS202" s="42"/>
      <c r="AT202" s="42"/>
      <c r="AU202" s="42"/>
      <c r="AV202" s="42"/>
      <c r="AW202" s="42"/>
      <c r="AX202" s="42"/>
      <c r="AY202" s="42"/>
      <c r="AZ202" s="42"/>
      <c r="BA202" s="42"/>
    </row>
    <row r="203" spans="1:53" ht="27.75" customHeight="1" x14ac:dyDescent="0.4">
      <c r="A203" s="193"/>
      <c r="B203" s="437"/>
      <c r="C203" s="129" t="s">
        <v>5</v>
      </c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433">
        <f>IFERROR(AN203,0)</f>
        <v>0</v>
      </c>
      <c r="AG203" s="434"/>
      <c r="AH203" s="425"/>
      <c r="AI203" s="435">
        <f>IFERROR(AO203,0)</f>
        <v>0</v>
      </c>
      <c r="AJ203" s="434"/>
      <c r="AK203" s="426"/>
      <c r="AN203" s="46" t="e">
        <f>ROUNDDOWN(AG202/AF202,3)</f>
        <v>#DIV/0!</v>
      </c>
      <c r="AO203" s="47" t="e">
        <f>ROUNDDOWN(AJ202/AI202,3)</f>
        <v>#DIV/0!</v>
      </c>
      <c r="AR203" s="43">
        <f>IFERROR(VLOOKUP(AR544,DAY!$A$2:$E$744,6,0),0)</f>
        <v>0</v>
      </c>
    </row>
    <row r="204" spans="1:53" ht="27.75" customHeight="1" x14ac:dyDescent="0.4">
      <c r="A204" s="193"/>
      <c r="B204" s="436" t="str">
        <f>$B$28</f>
        <v>作業員E</v>
      </c>
      <c r="C204" s="126" t="s">
        <v>4</v>
      </c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37">
        <f>IF(COUNT(D204:AE204)=0,+(COUNTIF(D204:AE204,"作業"))+(COUNTIF(D204:AE204,"休日")),"")</f>
        <v>0</v>
      </c>
      <c r="AG204" s="138">
        <f>IF(+COUNT(D204:AE204)=0,(COUNTIF(D204:AE204,"休日")),"")</f>
        <v>0</v>
      </c>
      <c r="AH204" s="424">
        <f>IFERROR(IF(COUNTA(D204:AE204)=0,0,IF(COUNTA(D204:AE204)&lt;28,$G$359,IF(AN205&gt;0.284,$G$357,$G$358))),0)</f>
        <v>0</v>
      </c>
      <c r="AI204" s="141">
        <f>IF(COUNT(D205:AE205)=0,+(COUNTIF(D205:AE205,"作業"))+(COUNTIF(D205:AE205,"休日")),"")</f>
        <v>0</v>
      </c>
      <c r="AJ204" s="138">
        <f>IF(COUNT(D205:AE205)=0,(COUNTIF(D205:AE205,"休日")),"")</f>
        <v>0</v>
      </c>
      <c r="AK204" s="333">
        <f>IFERROR(IF(COUNTA(D205:AE205)=0,0,IF(COUNTA(D205:AE205)&lt;28,$G$359,IF(AO205&gt;0.284,$G$355,$G$356))),0)</f>
        <v>0</v>
      </c>
      <c r="AM204" s="40"/>
      <c r="AN204" s="33"/>
      <c r="AO204" s="33"/>
      <c r="AP204" s="40"/>
      <c r="AQ204" s="40"/>
      <c r="AR204" s="39">
        <f>IFERROR(VLOOKUP(AR546,DAY!$A$2:$E$744,5,0),0)</f>
        <v>0</v>
      </c>
      <c r="AS204" s="42"/>
      <c r="AT204" s="42"/>
      <c r="AU204" s="42"/>
      <c r="AV204" s="42"/>
      <c r="AW204" s="42"/>
      <c r="AX204" s="42"/>
      <c r="AY204" s="42"/>
      <c r="AZ204" s="42"/>
      <c r="BA204" s="42"/>
    </row>
    <row r="205" spans="1:53" ht="27.75" customHeight="1" x14ac:dyDescent="0.4">
      <c r="A205" s="193"/>
      <c r="B205" s="437"/>
      <c r="C205" s="129" t="s">
        <v>5</v>
      </c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433">
        <f>IFERROR(AN205,0)</f>
        <v>0</v>
      </c>
      <c r="AG205" s="434"/>
      <c r="AH205" s="425"/>
      <c r="AI205" s="435">
        <f>IFERROR(AO205,0)</f>
        <v>0</v>
      </c>
      <c r="AJ205" s="434"/>
      <c r="AK205" s="426"/>
      <c r="AN205" s="46" t="e">
        <f>ROUNDDOWN(AG204/AF204,3)</f>
        <v>#DIV/0!</v>
      </c>
      <c r="AO205" s="47" t="e">
        <f>ROUNDDOWN(AJ204/AI204,3)</f>
        <v>#DIV/0!</v>
      </c>
      <c r="AR205" s="43">
        <f>IFERROR(VLOOKUP(AR546,DAY!$A$2:$E$744,6,0),0)</f>
        <v>0</v>
      </c>
    </row>
    <row r="206" spans="1:53" ht="27.75" customHeight="1" x14ac:dyDescent="0.4">
      <c r="A206" s="193"/>
      <c r="B206" s="436" t="str">
        <f>$B$30</f>
        <v>作業員F</v>
      </c>
      <c r="C206" s="126" t="s">
        <v>4</v>
      </c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37">
        <f>IF(COUNT(D206:AE206)=0,+(COUNTIF(D206:AE206,"作業"))+(COUNTIF(D206:AE206,"休日")),"")</f>
        <v>0</v>
      </c>
      <c r="AG206" s="138">
        <f>IF(+COUNT(D206:AE206)=0,(COUNTIF(D206:AE206,"休日")),"")</f>
        <v>0</v>
      </c>
      <c r="AH206" s="424">
        <f>IFERROR(IF(COUNTA(D206:AE206)=0,0,IF(COUNTA(D206:AE206)&lt;28,$G$359,IF(AN207&gt;0.284,$G$357,$G$358))),0)</f>
        <v>0</v>
      </c>
      <c r="AI206" s="141">
        <f>IF(COUNT(D207:AE207)=0,+(COUNTIF(D207:AE207,"作業"))+(COUNTIF(D207:AE207,"休日")),"")</f>
        <v>0</v>
      </c>
      <c r="AJ206" s="138">
        <f>IF(COUNT(D207:AE207)=0,(COUNTIF(D207:AE207,"休日")),"")</f>
        <v>0</v>
      </c>
      <c r="AK206" s="333">
        <f>IFERROR(IF(COUNTA(D207:AE207)=0,0,IF(COUNTA(D207:AE207)&lt;28,$G$359,IF(AO207&gt;0.284,$G$355,$G$356))),0)</f>
        <v>0</v>
      </c>
      <c r="AM206" s="40"/>
      <c r="AN206" s="33"/>
      <c r="AO206" s="33"/>
      <c r="AR206" s="39">
        <f>IFERROR(VLOOKUP(AR381,DAY!$A$2:$E$744,5,0),0)</f>
        <v>0</v>
      </c>
    </row>
    <row r="207" spans="1:53" ht="27.75" customHeight="1" thickBot="1" x14ac:dyDescent="0.45">
      <c r="A207" s="222"/>
      <c r="B207" s="437"/>
      <c r="C207" s="127" t="s">
        <v>5</v>
      </c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335">
        <f>IFERROR(AN207,0)</f>
        <v>0</v>
      </c>
      <c r="AG207" s="336"/>
      <c r="AH207" s="419"/>
      <c r="AI207" s="423">
        <f>IFERROR(AO207,0)</f>
        <v>0</v>
      </c>
      <c r="AJ207" s="336"/>
      <c r="AK207" s="334"/>
      <c r="AN207" s="46" t="e">
        <f>ROUNDDOWN(AG206/AF206,3)</f>
        <v>#DIV/0!</v>
      </c>
      <c r="AO207" s="47" t="e">
        <f>ROUNDDOWN(AJ206/AI206,3)</f>
        <v>#DIV/0!</v>
      </c>
      <c r="AR207" s="43">
        <f>IFERROR(VLOOKUP(AR381,DAY!$A$2:$E$744,6,0),0)</f>
        <v>0</v>
      </c>
    </row>
    <row r="208" spans="1:53" ht="27.75" customHeight="1" thickBot="1" x14ac:dyDescent="0.45">
      <c r="A208" s="196" t="s">
        <v>74</v>
      </c>
      <c r="B208" s="427" t="s">
        <v>0</v>
      </c>
      <c r="C208" s="428"/>
      <c r="D208" s="91">
        <f>IFERROR(VLOOKUP(D381,DAY!$A$2:$E$3000,2,0),0)</f>
        <v>3</v>
      </c>
      <c r="E208" s="91">
        <f>IFERROR(VLOOKUP(E381,DAY!$A$2:$E$744,2,0),0)</f>
        <v>3</v>
      </c>
      <c r="F208" s="91">
        <f>IFERROR(VLOOKUP(F381,DAY!$A$2:$E$744,2,0),0)</f>
        <v>3</v>
      </c>
      <c r="G208" s="91">
        <f>IFERROR(VLOOKUP(G381,DAY!$A$2:$E$744,2,0),0)</f>
        <v>3</v>
      </c>
      <c r="H208" s="91">
        <f>IFERROR(VLOOKUP(H381,DAY!$A$2:$E$744,2,0),0)</f>
        <v>3</v>
      </c>
      <c r="I208" s="91">
        <f>IFERROR(VLOOKUP(I381,DAY!$A$2:$E$744,2,0),0)</f>
        <v>3</v>
      </c>
      <c r="J208" s="91">
        <f>IFERROR(VLOOKUP(J381,DAY!$A$2:$E$744,2,0),0)</f>
        <v>3</v>
      </c>
      <c r="K208" s="91">
        <f>IFERROR(VLOOKUP(K381,DAY!$A$2:$E$744,2,0),0)</f>
        <v>3</v>
      </c>
      <c r="L208" s="91">
        <f>IFERROR(VLOOKUP(L381,DAY!$A$2:$E$744,2,0),0)</f>
        <v>3</v>
      </c>
      <c r="M208" s="91">
        <f>IFERROR(VLOOKUP(M381,DAY!$A$2:$E$744,2,0),0)</f>
        <v>3</v>
      </c>
      <c r="N208" s="91">
        <f>IFERROR(VLOOKUP(N381,DAY!$A$2:$E$744,2,0),0)</f>
        <v>3</v>
      </c>
      <c r="O208" s="91">
        <f>IFERROR(VLOOKUP(O381,DAY!$A$2:$E$744,2,0),0)</f>
        <v>3</v>
      </c>
      <c r="P208" s="91">
        <f>IFERROR(VLOOKUP(P381,DAY!$A$2:$E$744,2,0),0)</f>
        <v>3</v>
      </c>
      <c r="Q208" s="91">
        <f>IFERROR(VLOOKUP(Q381,DAY!$A$2:$E$744,2,0),0)</f>
        <v>3</v>
      </c>
      <c r="R208" s="91">
        <f>IFERROR(VLOOKUP(R381,DAY!$A$2:$E$744,2,0),0)</f>
        <v>3</v>
      </c>
      <c r="S208" s="91">
        <f>IFERROR(VLOOKUP(S381,DAY!$A$2:$E$744,2,0),0)</f>
        <v>3</v>
      </c>
      <c r="T208" s="91">
        <f>IFERROR(VLOOKUP(T381,DAY!$A$2:$E$744,2,0),0)</f>
        <v>3</v>
      </c>
      <c r="U208" s="91">
        <f>IFERROR(VLOOKUP(U381,DAY!$A$2:$E$744,2,0),0)</f>
        <v>3</v>
      </c>
      <c r="V208" s="91">
        <f>IFERROR(VLOOKUP(V381,DAY!$A$2:$E$744,2,0),0)</f>
        <v>3</v>
      </c>
      <c r="W208" s="91">
        <f>IFERROR(VLOOKUP(W381,DAY!$A$2:$E$744,2,0),0)</f>
        <v>3</v>
      </c>
      <c r="X208" s="91">
        <f>IFERROR(VLOOKUP(X381,DAY!$A$2:$E$744,2,0),0)</f>
        <v>3</v>
      </c>
      <c r="Y208" s="91">
        <f>IFERROR(VLOOKUP(Y381,DAY!$A$2:$E$744,2,0),0)</f>
        <v>3</v>
      </c>
      <c r="Z208" s="91">
        <f>IFERROR(VLOOKUP(Z381,DAY!$A$2:$E$744,2,0),0)</f>
        <v>3</v>
      </c>
      <c r="AA208" s="91">
        <f>IFERROR(VLOOKUP(AA381,DAY!$A$2:$E$744,2,0),0)</f>
        <v>3</v>
      </c>
      <c r="AB208" s="91">
        <f>IFERROR(VLOOKUP(AB381,DAY!$A$2:$E$744,2,0),0)</f>
        <v>3</v>
      </c>
      <c r="AC208" s="91">
        <f>IFERROR(VLOOKUP(AC381,DAY!$A$2:$E$744,2,0),0)</f>
        <v>3</v>
      </c>
      <c r="AD208" s="91">
        <f>IFERROR(VLOOKUP(AD381,DAY!$A$2:$E$744,2,0),0)</f>
        <v>3</v>
      </c>
      <c r="AE208" s="91">
        <f>IFERROR(VLOOKUP(AE381,DAY!$A$2:$E$744,2,0),0)</f>
        <v>3</v>
      </c>
      <c r="AF208" s="337" t="s">
        <v>11</v>
      </c>
      <c r="AG208" s="339" t="s">
        <v>12</v>
      </c>
      <c r="AH208" s="414" t="s">
        <v>84</v>
      </c>
      <c r="AI208" s="416" t="s">
        <v>11</v>
      </c>
      <c r="AJ208" s="342" t="s">
        <v>13</v>
      </c>
      <c r="AK208" s="211" t="s">
        <v>84</v>
      </c>
      <c r="AL208" s="40"/>
      <c r="AN208" s="33"/>
      <c r="AO208" s="33"/>
      <c r="AR208" s="45">
        <f>IFERROR(VLOOKUP(AR381,DAY!$A$2:$E$744,7,0),0)</f>
        <v>0</v>
      </c>
    </row>
    <row r="209" spans="1:53" ht="27.75" customHeight="1" x14ac:dyDescent="0.4">
      <c r="A209" s="193"/>
      <c r="B209" s="429" t="s">
        <v>1</v>
      </c>
      <c r="C209" s="430"/>
      <c r="D209" s="87">
        <f>IFERROR(VLOOKUP(D381,DAY!$A$2:$E$3000,3,0),0)</f>
        <v>3</v>
      </c>
      <c r="E209" s="87">
        <f>IFERROR(VLOOKUP(E381,DAY!$A$2:$E$744,3,0),0)</f>
        <v>4</v>
      </c>
      <c r="F209" s="87">
        <f>IFERROR(VLOOKUP(F381,DAY!$A$2:$E$744,3,0),0)</f>
        <v>5</v>
      </c>
      <c r="G209" s="87">
        <f>IFERROR(VLOOKUP(G381,DAY!$A$2:$E$744,3,0),0)</f>
        <v>6</v>
      </c>
      <c r="H209" s="87">
        <f>IFERROR(VLOOKUP(H381,DAY!$A$2:$E$744,3,0),0)</f>
        <v>7</v>
      </c>
      <c r="I209" s="87">
        <f>IFERROR(VLOOKUP(I381,DAY!$A$2:$E$744,3,0),0)</f>
        <v>8</v>
      </c>
      <c r="J209" s="87">
        <f>IFERROR(VLOOKUP(J381,DAY!$A$2:$E$744,3,0),0)</f>
        <v>9</v>
      </c>
      <c r="K209" s="87">
        <f>IFERROR(VLOOKUP(K381,DAY!$A$2:$E$744,3,0),0)</f>
        <v>10</v>
      </c>
      <c r="L209" s="87">
        <f>IFERROR(VLOOKUP(L381,DAY!$A$2:$E$744,3,0),0)</f>
        <v>11</v>
      </c>
      <c r="M209" s="87">
        <f>IFERROR(VLOOKUP(M381,DAY!$A$2:$E$744,3,0),0)</f>
        <v>12</v>
      </c>
      <c r="N209" s="87">
        <f>IFERROR(VLOOKUP(N381,DAY!$A$2:$E$744,3,0),0)</f>
        <v>13</v>
      </c>
      <c r="O209" s="87">
        <f>IFERROR(VLOOKUP(O381,DAY!$A$2:$E$744,3,0),0)</f>
        <v>14</v>
      </c>
      <c r="P209" s="87">
        <f>IFERROR(VLOOKUP(P381,DAY!$A$2:$E$744,3,0),0)</f>
        <v>15</v>
      </c>
      <c r="Q209" s="87">
        <f>IFERROR(VLOOKUP(Q381,DAY!$A$2:$E$744,3,0),0)</f>
        <v>16</v>
      </c>
      <c r="R209" s="87">
        <f>IFERROR(VLOOKUP(R381,DAY!$A$2:$E$744,3,0),0)</f>
        <v>17</v>
      </c>
      <c r="S209" s="87">
        <f>IFERROR(VLOOKUP(S381,DAY!$A$2:$E$744,3,0),0)</f>
        <v>18</v>
      </c>
      <c r="T209" s="87">
        <f>IFERROR(VLOOKUP(T381,DAY!$A$2:$E$744,3,0),0)</f>
        <v>19</v>
      </c>
      <c r="U209" s="87">
        <f>IFERROR(VLOOKUP(U381,DAY!$A$2:$E$744,3,0),0)</f>
        <v>20</v>
      </c>
      <c r="V209" s="87">
        <f>IFERROR(VLOOKUP(V381,DAY!$A$2:$E$744,3,0),0)</f>
        <v>21</v>
      </c>
      <c r="W209" s="87">
        <f>IFERROR(VLOOKUP(W381,DAY!$A$2:$E$744,3,0),0)</f>
        <v>22</v>
      </c>
      <c r="X209" s="87">
        <f>IFERROR(VLOOKUP(X381,DAY!$A$2:$E$744,3,0),0)</f>
        <v>23</v>
      </c>
      <c r="Y209" s="87">
        <f>IFERROR(VLOOKUP(Y381,DAY!$A$2:$E$744,3,0),0)</f>
        <v>24</v>
      </c>
      <c r="Z209" s="87">
        <f>IFERROR(VLOOKUP(Z381,DAY!$A$2:$E$744,3,0),0)</f>
        <v>25</v>
      </c>
      <c r="AA209" s="87">
        <f>IFERROR(VLOOKUP(AA381,DAY!$A$2:$E$744,3,0),0)</f>
        <v>26</v>
      </c>
      <c r="AB209" s="87">
        <f>IFERROR(VLOOKUP(AB381,DAY!$A$2:$E$744,3,0),0)</f>
        <v>27</v>
      </c>
      <c r="AC209" s="87">
        <f>IFERROR(VLOOKUP(AC381,DAY!$A$2:$E$744,3,0),0)</f>
        <v>28</v>
      </c>
      <c r="AD209" s="87">
        <f>IFERROR(VLOOKUP(AD381,DAY!$A$2:$E$744,3,0),0)</f>
        <v>29</v>
      </c>
      <c r="AE209" s="88">
        <f>IFERROR(VLOOKUP(AE381,DAY!$A$2:$E$744,3,0),0)</f>
        <v>30</v>
      </c>
      <c r="AF209" s="338"/>
      <c r="AG209" s="340"/>
      <c r="AH209" s="414"/>
      <c r="AI209" s="417"/>
      <c r="AJ209" s="340"/>
      <c r="AK209" s="211"/>
      <c r="AN209" s="33"/>
      <c r="AO209" s="33"/>
      <c r="AR209" s="38">
        <f>IFERROR(VLOOKUP(AR382,DAY!$A$2:$E$744,2,0),0)</f>
        <v>0</v>
      </c>
    </row>
    <row r="210" spans="1:53" ht="27.75" customHeight="1" x14ac:dyDescent="0.4">
      <c r="A210" s="193"/>
      <c r="B210" s="431" t="s">
        <v>2</v>
      </c>
      <c r="C210" s="432"/>
      <c r="D210" s="89" t="str">
        <f>IFERROR(VLOOKUP(D381,DAY!$A$2:$E$3000,4,0),0)</f>
        <v>月</v>
      </c>
      <c r="E210" s="89" t="str">
        <f>IFERROR(VLOOKUP(E381,DAY!$A$2:$E$3000,4,0),0)</f>
        <v>火</v>
      </c>
      <c r="F210" s="89" t="str">
        <f>IFERROR(VLOOKUP(F381,DAY!$A$2:$E$3000,4,0),0)</f>
        <v>水</v>
      </c>
      <c r="G210" s="89" t="str">
        <f>IFERROR(VLOOKUP(G381,DAY!$A$2:$E$3000,4,0),0)</f>
        <v>木</v>
      </c>
      <c r="H210" s="89" t="str">
        <f>IFERROR(VLOOKUP(H381,DAY!$A$2:$E$3000,4,0),0)</f>
        <v>金</v>
      </c>
      <c r="I210" s="89" t="str">
        <f>IFERROR(VLOOKUP(I381,DAY!$A$2:$E$3000,4,0),0)</f>
        <v>土</v>
      </c>
      <c r="J210" s="89" t="str">
        <f>IFERROR(VLOOKUP(J381,DAY!$A$2:$E$3000,4,0),0)</f>
        <v>日</v>
      </c>
      <c r="K210" s="89" t="str">
        <f>IFERROR(VLOOKUP(K381,DAY!$A$2:$E$3000,4,0),0)</f>
        <v>月</v>
      </c>
      <c r="L210" s="89" t="str">
        <f>IFERROR(VLOOKUP(L381,DAY!$A$2:$E$3000,4,0),0)</f>
        <v>火</v>
      </c>
      <c r="M210" s="89" t="str">
        <f>IFERROR(VLOOKUP(M381,DAY!$A$2:$E$3000,4,0),0)</f>
        <v>水</v>
      </c>
      <c r="N210" s="89" t="str">
        <f>IFERROR(VLOOKUP(N381,DAY!$A$2:$E$3000,4,0),0)</f>
        <v>木</v>
      </c>
      <c r="O210" s="89" t="str">
        <f>IFERROR(VLOOKUP(O381,DAY!$A$2:$E$3000,4,0),0)</f>
        <v>金</v>
      </c>
      <c r="P210" s="89" t="str">
        <f>IFERROR(VLOOKUP(P381,DAY!$A$2:$E$3000,4,0),0)</f>
        <v>土</v>
      </c>
      <c r="Q210" s="89" t="str">
        <f>IFERROR(VLOOKUP(Q381,DAY!$A$2:$E$3000,4,0),0)</f>
        <v>日</v>
      </c>
      <c r="R210" s="89" t="str">
        <f>IFERROR(VLOOKUP(R381,DAY!$A$2:$E$3000,4,0),0)</f>
        <v>月</v>
      </c>
      <c r="S210" s="89" t="str">
        <f>IFERROR(VLOOKUP(S381,DAY!$A$2:$E$3000,4,0),0)</f>
        <v>火</v>
      </c>
      <c r="T210" s="89" t="str">
        <f>IFERROR(VLOOKUP(T381,DAY!$A$2:$E$3000,4,0),0)</f>
        <v>水</v>
      </c>
      <c r="U210" s="89" t="str">
        <f>IFERROR(VLOOKUP(U381,DAY!$A$2:$E$3000,4,0),0)</f>
        <v>木</v>
      </c>
      <c r="V210" s="89" t="str">
        <f>IFERROR(VLOOKUP(V381,DAY!$A$2:$E$3000,4,0),0)</f>
        <v>金</v>
      </c>
      <c r="W210" s="89" t="str">
        <f>IFERROR(VLOOKUP(W381,DAY!$A$2:$E$3000,4,0),0)</f>
        <v>土</v>
      </c>
      <c r="X210" s="89" t="str">
        <f>IFERROR(VLOOKUP(X381,DAY!$A$2:$E$3000,4,0),0)</f>
        <v>日</v>
      </c>
      <c r="Y210" s="89" t="str">
        <f>IFERROR(VLOOKUP(Y381,DAY!$A$2:$E$3000,4,0),0)</f>
        <v>月</v>
      </c>
      <c r="Z210" s="89" t="str">
        <f>IFERROR(VLOOKUP(Z381,DAY!$A$2:$E$3000,4,0),0)</f>
        <v>火</v>
      </c>
      <c r="AA210" s="89" t="str">
        <f>IFERROR(VLOOKUP(AA381,DAY!$A$2:$E$3000,4,0),0)</f>
        <v>水</v>
      </c>
      <c r="AB210" s="89" t="str">
        <f>IFERROR(VLOOKUP(AB381,DAY!$A$2:$E$3000,4,0),0)</f>
        <v>木</v>
      </c>
      <c r="AC210" s="89" t="str">
        <f>IFERROR(VLOOKUP(AC381,DAY!$A$2:$E$3000,4,0),0)</f>
        <v>金</v>
      </c>
      <c r="AD210" s="89" t="str">
        <f>IFERROR(VLOOKUP(AD381,DAY!$A$2:$E$3000,4,0),0)</f>
        <v>土</v>
      </c>
      <c r="AE210" s="89" t="str">
        <f>IFERROR(VLOOKUP(AE381,DAY!$A$2:$E$3000,4,0),0)</f>
        <v>日</v>
      </c>
      <c r="AF210" s="338"/>
      <c r="AG210" s="340"/>
      <c r="AH210" s="414"/>
      <c r="AI210" s="417"/>
      <c r="AJ210" s="340"/>
      <c r="AK210" s="211"/>
      <c r="AN210" s="33"/>
      <c r="AO210" s="33"/>
      <c r="AR210" s="37">
        <f>IFERROR(VLOOKUP(AR382,DAY!$A$2:$E$744,3,0),0)</f>
        <v>0</v>
      </c>
    </row>
    <row r="211" spans="1:53" ht="89.25" customHeight="1" x14ac:dyDescent="0.4">
      <c r="A211" s="193"/>
      <c r="B211" s="438" t="s">
        <v>3</v>
      </c>
      <c r="C211" s="439"/>
      <c r="D211" s="90" t="str">
        <f>IFERROR(VLOOKUP(D381,DAY!$A$2:$E$3000,5,0),0)</f>
        <v/>
      </c>
      <c r="E211" s="90" t="str">
        <f>IFERROR(VLOOKUP(E381,DAY!$A$2:$E$3000,5,0),0)</f>
        <v/>
      </c>
      <c r="F211" s="90" t="str">
        <f>IFERROR(VLOOKUP(F381,DAY!$A$2:$E$3000,5,0),0)</f>
        <v/>
      </c>
      <c r="G211" s="90" t="str">
        <f>IFERROR(VLOOKUP(G381,DAY!$A$2:$E$3000,5,0),0)</f>
        <v/>
      </c>
      <c r="H211" s="90" t="str">
        <f>IFERROR(VLOOKUP(H381,DAY!$A$2:$E$3000,5,0),0)</f>
        <v/>
      </c>
      <c r="I211" s="90" t="str">
        <f>IFERROR(VLOOKUP(I381,DAY!$A$2:$E$3000,5,0),0)</f>
        <v/>
      </c>
      <c r="J211" s="90" t="str">
        <f>IFERROR(VLOOKUP(J381,DAY!$A$2:$E$3000,5,0),0)</f>
        <v/>
      </c>
      <c r="K211" s="90" t="str">
        <f>IFERROR(VLOOKUP(K381,DAY!$A$2:$E$3000,5,0),0)</f>
        <v/>
      </c>
      <c r="L211" s="90" t="str">
        <f>IFERROR(VLOOKUP(L381,DAY!$A$2:$E$3000,5,0),0)</f>
        <v/>
      </c>
      <c r="M211" s="90" t="str">
        <f>IFERROR(VLOOKUP(M381,DAY!$A$2:$E$3000,5,0),0)</f>
        <v/>
      </c>
      <c r="N211" s="90" t="str">
        <f>IFERROR(VLOOKUP(N381,DAY!$A$2:$E$3000,5,0),0)</f>
        <v/>
      </c>
      <c r="O211" s="90" t="str">
        <f>IFERROR(VLOOKUP(O381,DAY!$A$2:$E$3000,5,0),0)</f>
        <v/>
      </c>
      <c r="P211" s="90" t="str">
        <f>IFERROR(VLOOKUP(P381,DAY!$A$2:$E$3000,5,0),0)</f>
        <v/>
      </c>
      <c r="Q211" s="90" t="str">
        <f>IFERROR(VLOOKUP(Q381,DAY!$A$2:$E$3000,5,0),0)</f>
        <v/>
      </c>
      <c r="R211" s="90" t="str">
        <f>IFERROR(VLOOKUP(R381,DAY!$A$2:$E$3000,5,0),0)</f>
        <v/>
      </c>
      <c r="S211" s="90" t="str">
        <f>IFERROR(VLOOKUP(S381,DAY!$A$2:$E$3000,5,0),0)</f>
        <v/>
      </c>
      <c r="T211" s="90" t="str">
        <f>IFERROR(VLOOKUP(T381,DAY!$A$2:$E$3000,5,0),0)</f>
        <v/>
      </c>
      <c r="U211" s="90" t="str">
        <f>IFERROR(VLOOKUP(U381,DAY!$A$2:$E$3000,5,0),0)</f>
        <v>春分の日</v>
      </c>
      <c r="V211" s="90" t="str">
        <f>IFERROR(VLOOKUP(V381,DAY!$A$2:$E$3000,5,0),0)</f>
        <v/>
      </c>
      <c r="W211" s="90" t="str">
        <f>IFERROR(VLOOKUP(W381,DAY!$A$2:$E$3000,5,0),0)</f>
        <v/>
      </c>
      <c r="X211" s="90" t="str">
        <f>IFERROR(VLOOKUP(X381,DAY!$A$2:$E$3000,5,0),0)</f>
        <v/>
      </c>
      <c r="Y211" s="90" t="str">
        <f>IFERROR(VLOOKUP(Y381,DAY!$A$2:$E$3000,5,0),0)</f>
        <v/>
      </c>
      <c r="Z211" s="90" t="str">
        <f>IFERROR(VLOOKUP(Z381,DAY!$A$2:$E$3000,5,0),0)</f>
        <v/>
      </c>
      <c r="AA211" s="90" t="str">
        <f>IFERROR(VLOOKUP(AA381,DAY!$A$2:$E$3000,5,0),0)</f>
        <v/>
      </c>
      <c r="AB211" s="90" t="str">
        <f>IFERROR(VLOOKUP(AB381,DAY!$A$2:$E$3000,5,0),0)</f>
        <v/>
      </c>
      <c r="AC211" s="90" t="str">
        <f>IFERROR(VLOOKUP(AC381,DAY!$A$2:$E$3000,5,0),0)</f>
        <v/>
      </c>
      <c r="AD211" s="90" t="str">
        <f>IFERROR(VLOOKUP(AD381,DAY!$A$2:$E$3000,5,0),0)</f>
        <v/>
      </c>
      <c r="AE211" s="90" t="str">
        <f>IFERROR(VLOOKUP(AE381,DAY!$A$2:$E$3000,5,0),0)</f>
        <v/>
      </c>
      <c r="AF211" s="338"/>
      <c r="AG211" s="340"/>
      <c r="AH211" s="415"/>
      <c r="AI211" s="417"/>
      <c r="AJ211" s="340"/>
      <c r="AK211" s="212"/>
      <c r="AN211" s="41"/>
      <c r="AO211" s="41"/>
      <c r="AR211" s="37">
        <f>IFERROR(VLOOKUP(AR382,DAY!$A$2:$E$744,4,0),0)</f>
        <v>0</v>
      </c>
    </row>
    <row r="212" spans="1:53" ht="27.75" customHeight="1" x14ac:dyDescent="0.4">
      <c r="A212" s="193"/>
      <c r="B212" s="436" t="str">
        <f>$B$20</f>
        <v>作業員A</v>
      </c>
      <c r="C212" s="126" t="s">
        <v>4</v>
      </c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37">
        <f>IF(COUNT(D212:AE212)=0,+(COUNTIF(D212:AE212,"作業"))+(COUNTIF(D212:AE212,"休日")),"")</f>
        <v>0</v>
      </c>
      <c r="AG212" s="138">
        <f>IF(+COUNT(D212:AE212)=0,(COUNTIF(D212:AE212,"休日")),"")</f>
        <v>0</v>
      </c>
      <c r="AH212" s="424">
        <f>IFERROR(IF(COUNTA(D212:AE212)=0,0,IF(COUNTA(D212:AE212)&lt;28,$G$359,IF(AN213&gt;0.284,$G$357,$G$358))),0)</f>
        <v>0</v>
      </c>
      <c r="AI212" s="141">
        <f>IF(COUNT(D213:AE213)=0,+(COUNTIF(D213:AE213,"作業"))+(COUNTIF(D213:AE213,"休日")),"")</f>
        <v>0</v>
      </c>
      <c r="AJ212" s="138">
        <f>IF(COUNT(D213:AE213)=0,(COUNTIF(D213:AE213,"休日")),"")</f>
        <v>0</v>
      </c>
      <c r="AK212" s="333">
        <f>IFERROR(IF(COUNTA(D213:AE213)=0,0,IF(COUNTA(D213:AE213)&lt;28,$G$359,IF(AO213&gt;0.284,$G$355,$G$356))),0)</f>
        <v>0</v>
      </c>
      <c r="AM212" s="40"/>
      <c r="AN212" s="33"/>
      <c r="AO212" s="33"/>
      <c r="AP212" s="40"/>
      <c r="AQ212" s="40"/>
      <c r="AR212" s="39">
        <f>IFERROR(VLOOKUP(AR560,DAY!$A$2:$E$744,5,0),0)</f>
        <v>0</v>
      </c>
      <c r="AS212" s="42"/>
      <c r="AT212" s="42"/>
      <c r="AU212" s="42"/>
      <c r="AV212" s="42"/>
      <c r="AW212" s="42"/>
      <c r="AX212" s="42"/>
      <c r="AY212" s="42"/>
      <c r="AZ212" s="42"/>
      <c r="BA212" s="42"/>
    </row>
    <row r="213" spans="1:53" ht="27.75" customHeight="1" x14ac:dyDescent="0.4">
      <c r="A213" s="193"/>
      <c r="B213" s="437"/>
      <c r="C213" s="129" t="s">
        <v>5</v>
      </c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433">
        <f>IFERROR(AN213,0)</f>
        <v>0</v>
      </c>
      <c r="AG213" s="434"/>
      <c r="AH213" s="425"/>
      <c r="AI213" s="435">
        <f>IFERROR(AO213,0)</f>
        <v>0</v>
      </c>
      <c r="AJ213" s="434"/>
      <c r="AK213" s="426"/>
      <c r="AN213" s="46" t="e">
        <f>ROUNDDOWN(AG212/AF212,3)</f>
        <v>#DIV/0!</v>
      </c>
      <c r="AO213" s="47" t="e">
        <f>ROUNDDOWN(AJ212/AI212,3)</f>
        <v>#DIV/0!</v>
      </c>
      <c r="AR213" s="43">
        <f>IFERROR(VLOOKUP(AR560,DAY!$A$2:$E$744,6,0),0)</f>
        <v>0</v>
      </c>
    </row>
    <row r="214" spans="1:53" ht="27.75" customHeight="1" x14ac:dyDescent="0.4">
      <c r="A214" s="193"/>
      <c r="B214" s="436" t="str">
        <f>$B$22</f>
        <v>作業員B</v>
      </c>
      <c r="C214" s="126" t="s">
        <v>4</v>
      </c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37">
        <f>IF(COUNT(D214:AE214)=0,+(COUNTIF(D214:AE214,"作業"))+(COUNTIF(D214:AE214,"休日")),"")</f>
        <v>0</v>
      </c>
      <c r="AG214" s="138">
        <f>IF(+COUNT(D214:AE214)=0,(COUNTIF(D214:AE214,"休日")),"")</f>
        <v>0</v>
      </c>
      <c r="AH214" s="424">
        <f>IFERROR(IF(COUNTA(D214:AE214)=0,0,IF(COUNTA(D214:AE214)&lt;28,$G$359,IF(AN215&gt;0.284,$G$357,$G$358))),0)</f>
        <v>0</v>
      </c>
      <c r="AI214" s="141">
        <f>IF(COUNT(D215:AE215)=0,+(COUNTIF(D215:AE215,"作業"))+(COUNTIF(D215:AE215,"休日")),"")</f>
        <v>0</v>
      </c>
      <c r="AJ214" s="138">
        <f>IF(COUNT(D215:AE215)=0,(COUNTIF(D215:AE215,"休日")),"")</f>
        <v>0</v>
      </c>
      <c r="AK214" s="333">
        <f>IFERROR(IF(COUNTA(D215:AE215)=0,0,IF(COUNTA(D215:AE215)&lt;28,$G$359,IF(AO215&gt;0.284,$G$355,$G$356))),0)</f>
        <v>0</v>
      </c>
      <c r="AM214" s="40"/>
      <c r="AN214" s="33"/>
      <c r="AO214" s="33"/>
      <c r="AP214" s="40"/>
      <c r="AQ214" s="40"/>
      <c r="AR214" s="39">
        <f>IFERROR(VLOOKUP(AR556,DAY!$A$2:$E$744,5,0),0)</f>
        <v>0</v>
      </c>
      <c r="AS214" s="42"/>
      <c r="AT214" s="42"/>
      <c r="AU214" s="42"/>
      <c r="AV214" s="42"/>
      <c r="AW214" s="42"/>
      <c r="AX214" s="42"/>
      <c r="AY214" s="42"/>
      <c r="AZ214" s="42"/>
      <c r="BA214" s="42"/>
    </row>
    <row r="215" spans="1:53" ht="27.75" customHeight="1" x14ac:dyDescent="0.4">
      <c r="A215" s="193"/>
      <c r="B215" s="437"/>
      <c r="C215" s="129" t="s">
        <v>5</v>
      </c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433">
        <f>IFERROR(AN215,0)</f>
        <v>0</v>
      </c>
      <c r="AG215" s="434"/>
      <c r="AH215" s="425"/>
      <c r="AI215" s="435">
        <f>IFERROR(AO215,0)</f>
        <v>0</v>
      </c>
      <c r="AJ215" s="434"/>
      <c r="AK215" s="426"/>
      <c r="AN215" s="46" t="e">
        <f>ROUNDDOWN(AG214/AF214,3)</f>
        <v>#DIV/0!</v>
      </c>
      <c r="AO215" s="47" t="e">
        <f>ROUNDDOWN(AJ214/AI214,3)</f>
        <v>#DIV/0!</v>
      </c>
      <c r="AR215" s="43">
        <f>IFERROR(VLOOKUP(AR556,DAY!$A$2:$E$744,6,0),0)</f>
        <v>0</v>
      </c>
    </row>
    <row r="216" spans="1:53" ht="27.75" customHeight="1" x14ac:dyDescent="0.4">
      <c r="A216" s="193"/>
      <c r="B216" s="436" t="str">
        <f>$B$24</f>
        <v>作業員C</v>
      </c>
      <c r="C216" s="126" t="s">
        <v>4</v>
      </c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37">
        <f>IF(COUNT(D216:AE216)=0,+(COUNTIF(D216:AE216,"作業"))+(COUNTIF(D216:AE216,"休日")),"")</f>
        <v>0</v>
      </c>
      <c r="AG216" s="138">
        <f>IF(+COUNT(D216:AE216)=0,(COUNTIF(D216:AE216,"休日")),"")</f>
        <v>0</v>
      </c>
      <c r="AH216" s="424">
        <f>IFERROR(IF(COUNTA(D216:AE216)=0,0,IF(COUNTA(D216:AE216)&lt;28,$G$359,IF(AN217&gt;0.284,$G$357,$G$358))),0)</f>
        <v>0</v>
      </c>
      <c r="AI216" s="141">
        <f>IF(COUNT(D217:AE217)=0,+(COUNTIF(D217:AE217,"作業"))+(COUNTIF(D217:AE217,"休日")),"")</f>
        <v>0</v>
      </c>
      <c r="AJ216" s="138">
        <f>IF(COUNT(D217:AE217)=0,(COUNTIF(D217:AE217,"休日")),"")</f>
        <v>0</v>
      </c>
      <c r="AK216" s="333">
        <f>IFERROR(IF(COUNTA(D217:AE217)=0,0,IF(COUNTA(D217:AE217)&lt;28,$G$359,IF(AO217&gt;0.284,$G$355,$G$356))),0)</f>
        <v>0</v>
      </c>
      <c r="AM216" s="40"/>
      <c r="AN216" s="33"/>
      <c r="AO216" s="33"/>
      <c r="AP216" s="40"/>
      <c r="AQ216" s="40"/>
      <c r="AR216" s="39">
        <f>IFERROR(VLOOKUP(AR558,DAY!$A$2:$E$744,5,0),0)</f>
        <v>0</v>
      </c>
      <c r="AS216" s="42"/>
      <c r="AT216" s="42"/>
      <c r="AU216" s="42"/>
      <c r="AV216" s="42"/>
      <c r="AW216" s="42"/>
      <c r="AX216" s="42"/>
      <c r="AY216" s="42"/>
      <c r="AZ216" s="42"/>
      <c r="BA216" s="42"/>
    </row>
    <row r="217" spans="1:53" ht="27.75" customHeight="1" x14ac:dyDescent="0.4">
      <c r="A217" s="193"/>
      <c r="B217" s="437"/>
      <c r="C217" s="129" t="s">
        <v>5</v>
      </c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433">
        <f>IFERROR(AN217,0)</f>
        <v>0</v>
      </c>
      <c r="AG217" s="434"/>
      <c r="AH217" s="425"/>
      <c r="AI217" s="435">
        <f>IFERROR(AO217,0)</f>
        <v>0</v>
      </c>
      <c r="AJ217" s="434"/>
      <c r="AK217" s="426"/>
      <c r="AN217" s="46" t="e">
        <f>ROUNDDOWN(AG216/AF216,3)</f>
        <v>#DIV/0!</v>
      </c>
      <c r="AO217" s="47" t="e">
        <f>ROUNDDOWN(AJ216/AI216,3)</f>
        <v>#DIV/0!</v>
      </c>
      <c r="AR217" s="43">
        <f>IFERROR(VLOOKUP(AR558,DAY!$A$2:$E$744,6,0),0)</f>
        <v>0</v>
      </c>
    </row>
    <row r="218" spans="1:53" ht="27.75" customHeight="1" x14ac:dyDescent="0.4">
      <c r="A218" s="193"/>
      <c r="B218" s="436" t="str">
        <f>$B$26</f>
        <v>作業員D</v>
      </c>
      <c r="C218" s="126" t="s">
        <v>4</v>
      </c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37">
        <f>IF(COUNT(D218:AE218)=0,+(COUNTIF(D218:AE218,"作業"))+(COUNTIF(D218:AE218,"休日")),"")</f>
        <v>0</v>
      </c>
      <c r="AG218" s="138">
        <f>IF(+COUNT(D218:AE218)=0,(COUNTIF(D218:AE218,"休日")),"")</f>
        <v>0</v>
      </c>
      <c r="AH218" s="424">
        <f>IFERROR(IF(COUNTA(D218:AE218)=0,0,IF(COUNTA(D218:AE218)&lt;28,$G$359,IF(AN219&gt;0.284,$G$357,$G$358))),0)</f>
        <v>0</v>
      </c>
      <c r="AI218" s="141">
        <f>IF(COUNT(D219:AE219)=0,+(COUNTIF(D219:AE219,"作業"))+(COUNTIF(D219:AE219,"休日")),"")</f>
        <v>0</v>
      </c>
      <c r="AJ218" s="138">
        <f>IF(COUNT(D219:AE219)=0,(COUNTIF(D219:AE219,"休日")),"")</f>
        <v>0</v>
      </c>
      <c r="AK218" s="333">
        <f>IFERROR(IF(COUNTA(D219:AE219)=0,0,IF(COUNTA(D219:AE219)&lt;28,$G$359,IF(AO219&gt;0.284,$G$355,$G$356))),0)</f>
        <v>0</v>
      </c>
      <c r="AM218" s="40"/>
      <c r="AN218" s="33"/>
      <c r="AO218" s="33"/>
      <c r="AP218" s="40"/>
      <c r="AQ218" s="40"/>
      <c r="AR218" s="39">
        <f>IFERROR(VLOOKUP(AR560,DAY!$A$2:$E$744,5,0),0)</f>
        <v>0</v>
      </c>
      <c r="AS218" s="42"/>
      <c r="AT218" s="42"/>
      <c r="AU218" s="42"/>
      <c r="AV218" s="42"/>
      <c r="AW218" s="42"/>
      <c r="AX218" s="42"/>
      <c r="AY218" s="42"/>
      <c r="AZ218" s="42"/>
      <c r="BA218" s="42"/>
    </row>
    <row r="219" spans="1:53" ht="27.75" customHeight="1" x14ac:dyDescent="0.4">
      <c r="A219" s="193"/>
      <c r="B219" s="437"/>
      <c r="C219" s="129" t="s">
        <v>5</v>
      </c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433">
        <f>IFERROR(AN219,0)</f>
        <v>0</v>
      </c>
      <c r="AG219" s="434"/>
      <c r="AH219" s="425"/>
      <c r="AI219" s="435">
        <f>IFERROR(AO219,0)</f>
        <v>0</v>
      </c>
      <c r="AJ219" s="434"/>
      <c r="AK219" s="426"/>
      <c r="AN219" s="46" t="e">
        <f>ROUNDDOWN(AG218/AF218,3)</f>
        <v>#DIV/0!</v>
      </c>
      <c r="AO219" s="47" t="e">
        <f>ROUNDDOWN(AJ218/AI218,3)</f>
        <v>#DIV/0!</v>
      </c>
      <c r="AR219" s="43">
        <f>IFERROR(VLOOKUP(AR560,DAY!$A$2:$E$744,6,0),0)</f>
        <v>0</v>
      </c>
    </row>
    <row r="220" spans="1:53" ht="27.75" customHeight="1" x14ac:dyDescent="0.4">
      <c r="A220" s="193"/>
      <c r="B220" s="436" t="str">
        <f>$B$28</f>
        <v>作業員E</v>
      </c>
      <c r="C220" s="126" t="s">
        <v>4</v>
      </c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37">
        <f>IF(COUNT(D220:AE220)=0,+(COUNTIF(D220:AE220,"作業"))+(COUNTIF(D220:AE220,"休日")),"")</f>
        <v>0</v>
      </c>
      <c r="AG220" s="138">
        <f>IF(+COUNT(D220:AE220)=0,(COUNTIF(D220:AE220,"休日")),"")</f>
        <v>0</v>
      </c>
      <c r="AH220" s="424">
        <f>IFERROR(IF(COUNTA(D220:AE220)=0,0,IF(COUNTA(D220:AE220)&lt;28,$G$359,IF(AN221&gt;0.284,$G$357,$G$358))),0)</f>
        <v>0</v>
      </c>
      <c r="AI220" s="141">
        <f>IF(COUNT(D221:AE221)=0,+(COUNTIF(D221:AE221,"作業"))+(COUNTIF(D221:AE221,"休日")),"")</f>
        <v>0</v>
      </c>
      <c r="AJ220" s="138">
        <f>IF(COUNT(D221:AE221)=0,(COUNTIF(D221:AE221,"休日")),"")</f>
        <v>0</v>
      </c>
      <c r="AK220" s="333">
        <f>IFERROR(IF(COUNTA(D221:AE221)=0,0,IF(COUNTA(D221:AE221)&lt;28,$G$359,IF(AO221&gt;0.284,$G$355,$G$356))),0)</f>
        <v>0</v>
      </c>
      <c r="AM220" s="40"/>
      <c r="AN220" s="33"/>
      <c r="AO220" s="33"/>
      <c r="AP220" s="40"/>
      <c r="AQ220" s="40"/>
      <c r="AR220" s="39">
        <f>IFERROR(VLOOKUP(AR562,DAY!$A$2:$E$744,5,0),0)</f>
        <v>0</v>
      </c>
      <c r="AS220" s="42"/>
      <c r="AT220" s="42"/>
      <c r="AU220" s="42"/>
      <c r="AV220" s="42"/>
      <c r="AW220" s="42"/>
      <c r="AX220" s="42"/>
      <c r="AY220" s="42"/>
      <c r="AZ220" s="42"/>
      <c r="BA220" s="42"/>
    </row>
    <row r="221" spans="1:53" ht="27.75" customHeight="1" x14ac:dyDescent="0.4">
      <c r="A221" s="193"/>
      <c r="B221" s="437"/>
      <c r="C221" s="129" t="s">
        <v>5</v>
      </c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433">
        <f>IFERROR(AN221,0)</f>
        <v>0</v>
      </c>
      <c r="AG221" s="434"/>
      <c r="AH221" s="425"/>
      <c r="AI221" s="435">
        <f>IFERROR(AO221,0)</f>
        <v>0</v>
      </c>
      <c r="AJ221" s="434"/>
      <c r="AK221" s="426"/>
      <c r="AN221" s="46" t="e">
        <f>ROUNDDOWN(AG220/AF220,3)</f>
        <v>#DIV/0!</v>
      </c>
      <c r="AO221" s="47" t="e">
        <f>ROUNDDOWN(AJ220/AI220,3)</f>
        <v>#DIV/0!</v>
      </c>
      <c r="AR221" s="43">
        <f>IFERROR(VLOOKUP(AR562,DAY!$A$2:$E$744,6,0),0)</f>
        <v>0</v>
      </c>
    </row>
    <row r="222" spans="1:53" ht="27.75" customHeight="1" x14ac:dyDescent="0.4">
      <c r="A222" s="193"/>
      <c r="B222" s="436" t="str">
        <f>$B$30</f>
        <v>作業員F</v>
      </c>
      <c r="C222" s="126" t="s">
        <v>4</v>
      </c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37">
        <f>IF(COUNT(D222:AE222)=0,+(COUNTIF(D222:AE222,"作業"))+(COUNTIF(D222:AE222,"休日")),"")</f>
        <v>0</v>
      </c>
      <c r="AG222" s="138">
        <f>IF(+COUNT(D222:AE222)=0,(COUNTIF(D222:AE222,"休日")),"")</f>
        <v>0</v>
      </c>
      <c r="AH222" s="424">
        <f>IFERROR(IF(COUNTA(D222:AE222)=0,0,IF(COUNTA(D222:AE222)&lt;28,$G$359,IF(AN223&gt;0.284,$G$357,$G$358))),0)</f>
        <v>0</v>
      </c>
      <c r="AI222" s="141">
        <f>IF(COUNT(D223:AE223)=0,+(COUNTIF(D223:AE223,"作業"))+(COUNTIF(D223:AE223,"休日")),"")</f>
        <v>0</v>
      </c>
      <c r="AJ222" s="138">
        <f>IF(COUNT(D223:AE223)=0,(COUNTIF(D223:AE223,"休日")),"")</f>
        <v>0</v>
      </c>
      <c r="AK222" s="333">
        <f>IFERROR(IF(COUNTA(D223:AE223)=0,0,IF(COUNTA(D223:AE223)&lt;28,$G$359,IF(AO223&gt;0.284,$G$355,$G$356))),0)</f>
        <v>0</v>
      </c>
      <c r="AM222" s="40"/>
      <c r="AN222" s="33"/>
      <c r="AO222" s="33"/>
      <c r="AR222" s="39">
        <f>IFERROR(VLOOKUP(AR382,DAY!$A$2:$E$744,5,0),0)</f>
        <v>0</v>
      </c>
    </row>
    <row r="223" spans="1:53" ht="27.75" customHeight="1" thickBot="1" x14ac:dyDescent="0.45">
      <c r="A223" s="222"/>
      <c r="B223" s="437"/>
      <c r="C223" s="127" t="s">
        <v>5</v>
      </c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335">
        <f>IFERROR(AN223,0)</f>
        <v>0</v>
      </c>
      <c r="AG223" s="336"/>
      <c r="AH223" s="419"/>
      <c r="AI223" s="423">
        <f>IFERROR(AO223,0)</f>
        <v>0</v>
      </c>
      <c r="AJ223" s="336"/>
      <c r="AK223" s="334"/>
      <c r="AN223" s="46" t="e">
        <f>ROUNDDOWN(AG222/AF222,3)</f>
        <v>#DIV/0!</v>
      </c>
      <c r="AO223" s="47" t="e">
        <f>ROUNDDOWN(AJ222/AI222,3)</f>
        <v>#DIV/0!</v>
      </c>
      <c r="AR223" s="43">
        <f>IFERROR(VLOOKUP(AR382,DAY!$A$2:$E$744,6,0),0)</f>
        <v>0</v>
      </c>
    </row>
    <row r="224" spans="1:53" ht="27.75" customHeight="1" thickBot="1" x14ac:dyDescent="0.45">
      <c r="A224" s="196" t="s">
        <v>75</v>
      </c>
      <c r="B224" s="427" t="s">
        <v>0</v>
      </c>
      <c r="C224" s="428"/>
      <c r="D224" s="86">
        <f>IFERROR(VLOOKUP(D382,DAY!$A$2:$E$3000,2,0),0)</f>
        <v>3</v>
      </c>
      <c r="E224" s="86">
        <f>IFERROR(VLOOKUP(E382,DAY!$A$2:$E$744,2,0),0)</f>
        <v>4</v>
      </c>
      <c r="F224" s="86">
        <f>IFERROR(VLOOKUP(F382,DAY!$A$2:$E$744,2,0),0)</f>
        <v>4</v>
      </c>
      <c r="G224" s="86">
        <f>IFERROR(VLOOKUP(G382,DAY!$A$2:$E$744,2,0),0)</f>
        <v>4</v>
      </c>
      <c r="H224" s="86">
        <f>IFERROR(VLOOKUP(H382,DAY!$A$2:$E$744,2,0),0)</f>
        <v>4</v>
      </c>
      <c r="I224" s="86">
        <f>IFERROR(VLOOKUP(I382,DAY!$A$2:$E$744,2,0),0)</f>
        <v>4</v>
      </c>
      <c r="J224" s="86">
        <f>IFERROR(VLOOKUP(J382,DAY!$A$2:$E$744,2,0),0)</f>
        <v>4</v>
      </c>
      <c r="K224" s="86">
        <f>IFERROR(VLOOKUP(K382,DAY!$A$2:$E$744,2,0),0)</f>
        <v>4</v>
      </c>
      <c r="L224" s="86">
        <f>IFERROR(VLOOKUP(L382,DAY!$A$2:$E$744,2,0),0)</f>
        <v>4</v>
      </c>
      <c r="M224" s="86">
        <f>IFERROR(VLOOKUP(M382,DAY!$A$2:$E$744,2,0),0)</f>
        <v>4</v>
      </c>
      <c r="N224" s="86">
        <f>IFERROR(VLOOKUP(N382,DAY!$A$2:$E$744,2,0),0)</f>
        <v>4</v>
      </c>
      <c r="O224" s="86">
        <f>IFERROR(VLOOKUP(O382,DAY!$A$2:$E$744,2,0),0)</f>
        <v>4</v>
      </c>
      <c r="P224" s="86">
        <f>IFERROR(VLOOKUP(P382,DAY!$A$2:$E$744,2,0),0)</f>
        <v>4</v>
      </c>
      <c r="Q224" s="86">
        <f>IFERROR(VLOOKUP(Q382,DAY!$A$2:$E$744,2,0),0)</f>
        <v>4</v>
      </c>
      <c r="R224" s="86">
        <f>IFERROR(VLOOKUP(R382,DAY!$A$2:$E$744,2,0),0)</f>
        <v>4</v>
      </c>
      <c r="S224" s="86">
        <f>IFERROR(VLOOKUP(S382,DAY!$A$2:$E$744,2,0),0)</f>
        <v>4</v>
      </c>
      <c r="T224" s="86">
        <f>IFERROR(VLOOKUP(T382,DAY!$A$2:$E$744,2,0),0)</f>
        <v>4</v>
      </c>
      <c r="U224" s="86">
        <f>IFERROR(VLOOKUP(U382,DAY!$A$2:$E$744,2,0),0)</f>
        <v>4</v>
      </c>
      <c r="V224" s="86">
        <f>IFERROR(VLOOKUP(V382,DAY!$A$2:$E$744,2,0),0)</f>
        <v>4</v>
      </c>
      <c r="W224" s="86">
        <f>IFERROR(VLOOKUP(W382,DAY!$A$2:$E$744,2,0),0)</f>
        <v>4</v>
      </c>
      <c r="X224" s="86">
        <f>IFERROR(VLOOKUP(X382,DAY!$A$2:$E$744,2,0),0)</f>
        <v>4</v>
      </c>
      <c r="Y224" s="86">
        <f>IFERROR(VLOOKUP(Y382,DAY!$A$2:$E$744,2,0),0)</f>
        <v>4</v>
      </c>
      <c r="Z224" s="86">
        <f>IFERROR(VLOOKUP(Z382,DAY!$A$2:$E$744,2,0),0)</f>
        <v>4</v>
      </c>
      <c r="AA224" s="86">
        <f>IFERROR(VLOOKUP(AA382,DAY!$A$2:$E$744,2,0),0)</f>
        <v>4</v>
      </c>
      <c r="AB224" s="86">
        <f>IFERROR(VLOOKUP(AB382,DAY!$A$2:$E$744,2,0),0)</f>
        <v>4</v>
      </c>
      <c r="AC224" s="86">
        <f>IFERROR(VLOOKUP(AC382,DAY!$A$2:$E$744,2,0),0)</f>
        <v>4</v>
      </c>
      <c r="AD224" s="86">
        <f>IFERROR(VLOOKUP(AD382,DAY!$A$2:$E$744,2,0),0)</f>
        <v>4</v>
      </c>
      <c r="AE224" s="86">
        <f>IFERROR(VLOOKUP(AE382,DAY!$A$2:$E$744,2,0),0)</f>
        <v>4</v>
      </c>
      <c r="AF224" s="337" t="s">
        <v>11</v>
      </c>
      <c r="AG224" s="339" t="s">
        <v>12</v>
      </c>
      <c r="AH224" s="414" t="s">
        <v>84</v>
      </c>
      <c r="AI224" s="416" t="s">
        <v>11</v>
      </c>
      <c r="AJ224" s="342" t="s">
        <v>13</v>
      </c>
      <c r="AK224" s="211" t="s">
        <v>84</v>
      </c>
      <c r="AL224" s="40"/>
      <c r="AN224" s="33"/>
      <c r="AO224" s="33"/>
      <c r="AR224" s="50">
        <f>IFERROR(VLOOKUP(AR382,DAY!$A$2:$E$744,7,0),0)</f>
        <v>0</v>
      </c>
    </row>
    <row r="225" spans="1:53" ht="27.75" customHeight="1" x14ac:dyDescent="0.4">
      <c r="A225" s="193"/>
      <c r="B225" s="429" t="s">
        <v>1</v>
      </c>
      <c r="C225" s="430"/>
      <c r="D225" s="87">
        <f>IFERROR(VLOOKUP(D382,DAY!$A$2:$E$3000,3,0),0)</f>
        <v>31</v>
      </c>
      <c r="E225" s="87">
        <f>IFERROR(VLOOKUP(E382,DAY!$A$2:$E$744,3,0),0)</f>
        <v>1</v>
      </c>
      <c r="F225" s="87">
        <f>IFERROR(VLOOKUP(F382,DAY!$A$2:$E$744,3,0),0)</f>
        <v>2</v>
      </c>
      <c r="G225" s="87">
        <f>IFERROR(VLOOKUP(G382,DAY!$A$2:$E$744,3,0),0)</f>
        <v>3</v>
      </c>
      <c r="H225" s="87">
        <f>IFERROR(VLOOKUP(H382,DAY!$A$2:$E$744,3,0),0)</f>
        <v>4</v>
      </c>
      <c r="I225" s="87">
        <f>IFERROR(VLOOKUP(I382,DAY!$A$2:$E$744,3,0),0)</f>
        <v>5</v>
      </c>
      <c r="J225" s="87">
        <f>IFERROR(VLOOKUP(J382,DAY!$A$2:$E$744,3,0),0)</f>
        <v>6</v>
      </c>
      <c r="K225" s="87">
        <f>IFERROR(VLOOKUP(K382,DAY!$A$2:$E$744,3,0),0)</f>
        <v>7</v>
      </c>
      <c r="L225" s="87">
        <f>IFERROR(VLOOKUP(L382,DAY!$A$2:$E$744,3,0),0)</f>
        <v>8</v>
      </c>
      <c r="M225" s="87">
        <f>IFERROR(VLOOKUP(M382,DAY!$A$2:$E$744,3,0),0)</f>
        <v>9</v>
      </c>
      <c r="N225" s="87">
        <f>IFERROR(VLOOKUP(N382,DAY!$A$2:$E$744,3,0),0)</f>
        <v>10</v>
      </c>
      <c r="O225" s="87">
        <f>IFERROR(VLOOKUP(O382,DAY!$A$2:$E$744,3,0),0)</f>
        <v>11</v>
      </c>
      <c r="P225" s="87">
        <f>IFERROR(VLOOKUP(P382,DAY!$A$2:$E$744,3,0),0)</f>
        <v>12</v>
      </c>
      <c r="Q225" s="87">
        <f>IFERROR(VLOOKUP(Q382,DAY!$A$2:$E$744,3,0),0)</f>
        <v>13</v>
      </c>
      <c r="R225" s="87">
        <f>IFERROR(VLOOKUP(R382,DAY!$A$2:$E$744,3,0),0)</f>
        <v>14</v>
      </c>
      <c r="S225" s="87">
        <f>IFERROR(VLOOKUP(S382,DAY!$A$2:$E$744,3,0),0)</f>
        <v>15</v>
      </c>
      <c r="T225" s="87">
        <f>IFERROR(VLOOKUP(T382,DAY!$A$2:$E$744,3,0),0)</f>
        <v>16</v>
      </c>
      <c r="U225" s="87">
        <f>IFERROR(VLOOKUP(U382,DAY!$A$2:$E$744,3,0),0)</f>
        <v>17</v>
      </c>
      <c r="V225" s="87">
        <f>IFERROR(VLOOKUP(V382,DAY!$A$2:$E$744,3,0),0)</f>
        <v>18</v>
      </c>
      <c r="W225" s="87">
        <f>IFERROR(VLOOKUP(W382,DAY!$A$2:$E$744,3,0),0)</f>
        <v>19</v>
      </c>
      <c r="X225" s="87">
        <f>IFERROR(VLOOKUP(X382,DAY!$A$2:$E$744,3,0),0)</f>
        <v>20</v>
      </c>
      <c r="Y225" s="87">
        <f>IFERROR(VLOOKUP(Y382,DAY!$A$2:$E$744,3,0),0)</f>
        <v>21</v>
      </c>
      <c r="Z225" s="87">
        <f>IFERROR(VLOOKUP(Z382,DAY!$A$2:$E$744,3,0),0)</f>
        <v>22</v>
      </c>
      <c r="AA225" s="87">
        <f>IFERROR(VLOOKUP(AA382,DAY!$A$2:$E$744,3,0),0)</f>
        <v>23</v>
      </c>
      <c r="AB225" s="87">
        <f>IFERROR(VLOOKUP(AB382,DAY!$A$2:$E$744,3,0),0)</f>
        <v>24</v>
      </c>
      <c r="AC225" s="87">
        <f>IFERROR(VLOOKUP(AC382,DAY!$A$2:$E$744,3,0),0)</f>
        <v>25</v>
      </c>
      <c r="AD225" s="87">
        <f>IFERROR(VLOOKUP(AD382,DAY!$A$2:$E$744,3,0),0)</f>
        <v>26</v>
      </c>
      <c r="AE225" s="88">
        <f>IFERROR(VLOOKUP(AE382,DAY!$A$2:$E$744,3,0),0)</f>
        <v>27</v>
      </c>
      <c r="AF225" s="338"/>
      <c r="AG225" s="340"/>
      <c r="AH225" s="414"/>
      <c r="AI225" s="417"/>
      <c r="AJ225" s="340"/>
      <c r="AK225" s="211"/>
      <c r="AN225" s="33"/>
      <c r="AO225" s="33"/>
      <c r="AR225" s="124">
        <f>IFERROR(VLOOKUP(AR383,DAY!$A$2:$E$744,2,0),0)</f>
        <v>0</v>
      </c>
    </row>
    <row r="226" spans="1:53" ht="27.75" customHeight="1" x14ac:dyDescent="0.4">
      <c r="A226" s="193"/>
      <c r="B226" s="431" t="s">
        <v>2</v>
      </c>
      <c r="C226" s="432"/>
      <c r="D226" s="89" t="str">
        <f>IFERROR(VLOOKUP(D382,DAY!$A$2:$E$3000,4,0),0)</f>
        <v>月</v>
      </c>
      <c r="E226" s="89" t="str">
        <f>IFERROR(VLOOKUP(E382,DAY!$A$2:$E$3000,4,0),0)</f>
        <v>火</v>
      </c>
      <c r="F226" s="89" t="str">
        <f>IFERROR(VLOOKUP(F382,DAY!$A$2:$E$3000,4,0),0)</f>
        <v>水</v>
      </c>
      <c r="G226" s="89" t="str">
        <f>IFERROR(VLOOKUP(G382,DAY!$A$2:$E$3000,4,0),0)</f>
        <v>木</v>
      </c>
      <c r="H226" s="89" t="str">
        <f>IFERROR(VLOOKUP(H382,DAY!$A$2:$E$3000,4,0),0)</f>
        <v>金</v>
      </c>
      <c r="I226" s="89" t="str">
        <f>IFERROR(VLOOKUP(I382,DAY!$A$2:$E$3000,4,0),0)</f>
        <v>土</v>
      </c>
      <c r="J226" s="89" t="str">
        <f>IFERROR(VLOOKUP(J382,DAY!$A$2:$E$3000,4,0),0)</f>
        <v>日</v>
      </c>
      <c r="K226" s="89" t="str">
        <f>IFERROR(VLOOKUP(K382,DAY!$A$2:$E$3000,4,0),0)</f>
        <v>月</v>
      </c>
      <c r="L226" s="89" t="str">
        <f>IFERROR(VLOOKUP(L382,DAY!$A$2:$E$3000,4,0),0)</f>
        <v>火</v>
      </c>
      <c r="M226" s="89" t="str">
        <f>IFERROR(VLOOKUP(M382,DAY!$A$2:$E$3000,4,0),0)</f>
        <v>水</v>
      </c>
      <c r="N226" s="89" t="str">
        <f>IFERROR(VLOOKUP(N382,DAY!$A$2:$E$3000,4,0),0)</f>
        <v>木</v>
      </c>
      <c r="O226" s="89" t="str">
        <f>IFERROR(VLOOKUP(O382,DAY!$A$2:$E$3000,4,0),0)</f>
        <v>金</v>
      </c>
      <c r="P226" s="89" t="str">
        <f>IFERROR(VLOOKUP(P382,DAY!$A$2:$E$3000,4,0),0)</f>
        <v>土</v>
      </c>
      <c r="Q226" s="89" t="str">
        <f>IFERROR(VLOOKUP(Q382,DAY!$A$2:$E$3000,4,0),0)</f>
        <v>日</v>
      </c>
      <c r="R226" s="89" t="str">
        <f>IFERROR(VLOOKUP(R382,DAY!$A$2:$E$3000,4,0),0)</f>
        <v>月</v>
      </c>
      <c r="S226" s="89" t="str">
        <f>IFERROR(VLOOKUP(S382,DAY!$A$2:$E$3000,4,0),0)</f>
        <v>火</v>
      </c>
      <c r="T226" s="89" t="str">
        <f>IFERROR(VLOOKUP(T382,DAY!$A$2:$E$3000,4,0),0)</f>
        <v>水</v>
      </c>
      <c r="U226" s="89" t="str">
        <f>IFERROR(VLOOKUP(U382,DAY!$A$2:$E$3000,4,0),0)</f>
        <v>木</v>
      </c>
      <c r="V226" s="89" t="str">
        <f>IFERROR(VLOOKUP(V382,DAY!$A$2:$E$3000,4,0),0)</f>
        <v>金</v>
      </c>
      <c r="W226" s="89" t="str">
        <f>IFERROR(VLOOKUP(W382,DAY!$A$2:$E$3000,4,0),0)</f>
        <v>土</v>
      </c>
      <c r="X226" s="89" t="str">
        <f>IFERROR(VLOOKUP(X382,DAY!$A$2:$E$3000,4,0),0)</f>
        <v>日</v>
      </c>
      <c r="Y226" s="89" t="str">
        <f>IFERROR(VLOOKUP(Y382,DAY!$A$2:$E$3000,4,0),0)</f>
        <v>月</v>
      </c>
      <c r="Z226" s="89" t="str">
        <f>IFERROR(VLOOKUP(Z382,DAY!$A$2:$E$3000,4,0),0)</f>
        <v>火</v>
      </c>
      <c r="AA226" s="89" t="str">
        <f>IFERROR(VLOOKUP(AA382,DAY!$A$2:$E$3000,4,0),0)</f>
        <v>水</v>
      </c>
      <c r="AB226" s="89" t="str">
        <f>IFERROR(VLOOKUP(AB382,DAY!$A$2:$E$3000,4,0),0)</f>
        <v>木</v>
      </c>
      <c r="AC226" s="89" t="str">
        <f>IFERROR(VLOOKUP(AC382,DAY!$A$2:$E$3000,4,0),0)</f>
        <v>金</v>
      </c>
      <c r="AD226" s="89" t="str">
        <f>IFERROR(VLOOKUP(AD382,DAY!$A$2:$E$3000,4,0),0)</f>
        <v>土</v>
      </c>
      <c r="AE226" s="89" t="str">
        <f>IFERROR(VLOOKUP(AE382,DAY!$A$2:$E$3000,4,0),0)</f>
        <v>日</v>
      </c>
      <c r="AF226" s="338"/>
      <c r="AG226" s="340"/>
      <c r="AH226" s="414"/>
      <c r="AI226" s="417"/>
      <c r="AJ226" s="340"/>
      <c r="AK226" s="211"/>
      <c r="AN226" s="33"/>
      <c r="AO226" s="33"/>
      <c r="AR226" s="37">
        <f>IFERROR(VLOOKUP(AR383,DAY!$A$2:$E$744,3,0),0)</f>
        <v>0</v>
      </c>
    </row>
    <row r="227" spans="1:53" ht="89.25" customHeight="1" x14ac:dyDescent="0.4">
      <c r="A227" s="193"/>
      <c r="B227" s="438" t="s">
        <v>3</v>
      </c>
      <c r="C227" s="439"/>
      <c r="D227" s="90" t="str">
        <f>IFERROR(VLOOKUP(D382,DAY!$A$2:$E$3000,5,0),0)</f>
        <v/>
      </c>
      <c r="E227" s="90" t="str">
        <f>IFERROR(VLOOKUP(E382,DAY!$A$2:$E$3000,5,0),0)</f>
        <v/>
      </c>
      <c r="F227" s="90" t="str">
        <f>IFERROR(VLOOKUP(F382,DAY!$A$2:$E$3000,5,0),0)</f>
        <v/>
      </c>
      <c r="G227" s="90" t="str">
        <f>IFERROR(VLOOKUP(G382,DAY!$A$2:$E$3000,5,0),0)</f>
        <v/>
      </c>
      <c r="H227" s="90" t="str">
        <f>IFERROR(VLOOKUP(H382,DAY!$A$2:$E$3000,5,0),0)</f>
        <v/>
      </c>
      <c r="I227" s="90" t="str">
        <f>IFERROR(VLOOKUP(I382,DAY!$A$2:$E$3000,5,0),0)</f>
        <v/>
      </c>
      <c r="J227" s="90" t="str">
        <f>IFERROR(VLOOKUP(J382,DAY!$A$2:$E$3000,5,0),0)</f>
        <v/>
      </c>
      <c r="K227" s="90" t="str">
        <f>IFERROR(VLOOKUP(K382,DAY!$A$2:$E$3000,5,0),0)</f>
        <v/>
      </c>
      <c r="L227" s="90" t="str">
        <f>IFERROR(VLOOKUP(L382,DAY!$A$2:$E$3000,5,0),0)</f>
        <v/>
      </c>
      <c r="M227" s="90" t="str">
        <f>IFERROR(VLOOKUP(M382,DAY!$A$2:$E$3000,5,0),0)</f>
        <v/>
      </c>
      <c r="N227" s="90" t="str">
        <f>IFERROR(VLOOKUP(N382,DAY!$A$2:$E$3000,5,0),0)</f>
        <v/>
      </c>
      <c r="O227" s="90" t="str">
        <f>IFERROR(VLOOKUP(O382,DAY!$A$2:$E$3000,5,0),0)</f>
        <v/>
      </c>
      <c r="P227" s="90" t="str">
        <f>IFERROR(VLOOKUP(P382,DAY!$A$2:$E$3000,5,0),0)</f>
        <v/>
      </c>
      <c r="Q227" s="90" t="str">
        <f>IFERROR(VLOOKUP(Q382,DAY!$A$2:$E$3000,5,0),0)</f>
        <v/>
      </c>
      <c r="R227" s="90" t="str">
        <f>IFERROR(VLOOKUP(R382,DAY!$A$2:$E$3000,5,0),0)</f>
        <v/>
      </c>
      <c r="S227" s="90" t="str">
        <f>IFERROR(VLOOKUP(S382,DAY!$A$2:$E$3000,5,0),0)</f>
        <v/>
      </c>
      <c r="T227" s="90" t="str">
        <f>IFERROR(VLOOKUP(T382,DAY!$A$2:$E$3000,5,0),0)</f>
        <v/>
      </c>
      <c r="U227" s="90" t="str">
        <f>IFERROR(VLOOKUP(U382,DAY!$A$2:$E$3000,5,0),0)</f>
        <v/>
      </c>
      <c r="V227" s="90" t="str">
        <f>IFERROR(VLOOKUP(V382,DAY!$A$2:$E$3000,5,0),0)</f>
        <v/>
      </c>
      <c r="W227" s="90" t="str">
        <f>IFERROR(VLOOKUP(W382,DAY!$A$2:$E$3000,5,0),0)</f>
        <v/>
      </c>
      <c r="X227" s="90" t="str">
        <f>IFERROR(VLOOKUP(X382,DAY!$A$2:$E$3000,5,0),0)</f>
        <v/>
      </c>
      <c r="Y227" s="90" t="str">
        <f>IFERROR(VLOOKUP(Y382,DAY!$A$2:$E$3000,5,0),0)</f>
        <v/>
      </c>
      <c r="Z227" s="90" t="str">
        <f>IFERROR(VLOOKUP(Z382,DAY!$A$2:$E$3000,5,0),0)</f>
        <v/>
      </c>
      <c r="AA227" s="90" t="str">
        <f>IFERROR(VLOOKUP(AA382,DAY!$A$2:$E$3000,5,0),0)</f>
        <v/>
      </c>
      <c r="AB227" s="90" t="str">
        <f>IFERROR(VLOOKUP(AB382,DAY!$A$2:$E$3000,5,0),0)</f>
        <v/>
      </c>
      <c r="AC227" s="90" t="str">
        <f>IFERROR(VLOOKUP(AC382,DAY!$A$2:$E$3000,5,0),0)</f>
        <v/>
      </c>
      <c r="AD227" s="90" t="str">
        <f>IFERROR(VLOOKUP(AD382,DAY!$A$2:$E$3000,5,0),0)</f>
        <v/>
      </c>
      <c r="AE227" s="90" t="str">
        <f>IFERROR(VLOOKUP(AE382,DAY!$A$2:$E$3000,5,0),0)</f>
        <v/>
      </c>
      <c r="AF227" s="338"/>
      <c r="AG227" s="340"/>
      <c r="AH227" s="415"/>
      <c r="AI227" s="417"/>
      <c r="AJ227" s="340"/>
      <c r="AK227" s="212"/>
      <c r="AN227" s="41"/>
      <c r="AO227" s="41"/>
      <c r="AR227" s="37">
        <f>IFERROR(VLOOKUP(AR383,DAY!$A$2:$E$744,4,0),0)</f>
        <v>0</v>
      </c>
    </row>
    <row r="228" spans="1:53" ht="27.75" customHeight="1" x14ac:dyDescent="0.4">
      <c r="A228" s="193"/>
      <c r="B228" s="436" t="str">
        <f>$B$20</f>
        <v>作業員A</v>
      </c>
      <c r="C228" s="126" t="s">
        <v>4</v>
      </c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37">
        <f>IF(COUNT(D228:AE228)=0,+(COUNTIF(D228:AE228,"作業"))+(COUNTIF(D228:AE228,"休日")),"")</f>
        <v>0</v>
      </c>
      <c r="AG228" s="138">
        <f>IF(+COUNT(D228:AE228)=0,(COUNTIF(D228:AE228,"休日")),"")</f>
        <v>0</v>
      </c>
      <c r="AH228" s="424">
        <f>IFERROR(IF(COUNTA(D228:AE228)=0,0,IF(COUNTA(D228:AE228)&lt;28,$G$359,IF(AN229&gt;0.284,$G$357,$G$358))),0)</f>
        <v>0</v>
      </c>
      <c r="AI228" s="141">
        <f>IF(COUNT(D229:AE229)=0,+(COUNTIF(D229:AE229,"作業"))+(COUNTIF(D229:AE229,"休日")),"")</f>
        <v>0</v>
      </c>
      <c r="AJ228" s="138">
        <f>IF(COUNT(D229:AE229)=0,(COUNTIF(D229:AE229,"休日")),"")</f>
        <v>0</v>
      </c>
      <c r="AK228" s="333">
        <f>IFERROR(IF(COUNTA(D229:AE229)=0,0,IF(COUNTA(D229:AE229)&lt;28,$G$359,IF(AO229&gt;0.284,$G$355,$G$356))),0)</f>
        <v>0</v>
      </c>
      <c r="AM228" s="40"/>
      <c r="AN228" s="33"/>
      <c r="AO228" s="33"/>
      <c r="AP228" s="40"/>
      <c r="AQ228" s="40"/>
      <c r="AR228" s="39">
        <f>IFERROR(VLOOKUP(AR576,DAY!$A$2:$E$744,5,0),0)</f>
        <v>0</v>
      </c>
      <c r="AS228" s="42"/>
      <c r="AT228" s="42"/>
      <c r="AU228" s="42"/>
      <c r="AV228" s="42"/>
      <c r="AW228" s="42"/>
      <c r="AX228" s="42"/>
      <c r="AY228" s="42"/>
      <c r="AZ228" s="42"/>
      <c r="BA228" s="42"/>
    </row>
    <row r="229" spans="1:53" ht="27.75" customHeight="1" x14ac:dyDescent="0.4">
      <c r="A229" s="193"/>
      <c r="B229" s="437"/>
      <c r="C229" s="129" t="s">
        <v>5</v>
      </c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433">
        <f>IFERROR(AN229,0)</f>
        <v>0</v>
      </c>
      <c r="AG229" s="434"/>
      <c r="AH229" s="425"/>
      <c r="AI229" s="435">
        <f>IFERROR(AO229,0)</f>
        <v>0</v>
      </c>
      <c r="AJ229" s="434"/>
      <c r="AK229" s="426"/>
      <c r="AN229" s="46" t="e">
        <f>ROUNDDOWN(AG228/AF228,3)</f>
        <v>#DIV/0!</v>
      </c>
      <c r="AO229" s="47" t="e">
        <f>ROUNDDOWN(AJ228/AI228,3)</f>
        <v>#DIV/0!</v>
      </c>
      <c r="AR229" s="43">
        <f>IFERROR(VLOOKUP(AR576,DAY!$A$2:$E$744,6,0),0)</f>
        <v>0</v>
      </c>
    </row>
    <row r="230" spans="1:53" ht="27.75" customHeight="1" x14ac:dyDescent="0.4">
      <c r="A230" s="193"/>
      <c r="B230" s="436" t="str">
        <f>$B$22</f>
        <v>作業員B</v>
      </c>
      <c r="C230" s="126" t="s">
        <v>4</v>
      </c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37">
        <f>IF(COUNT(D230:AE230)=0,+(COUNTIF(D230:AE230,"作業"))+(COUNTIF(D230:AE230,"休日")),"")</f>
        <v>0</v>
      </c>
      <c r="AG230" s="138">
        <f>IF(+COUNT(D230:AE230)=0,(COUNTIF(D230:AE230,"休日")),"")</f>
        <v>0</v>
      </c>
      <c r="AH230" s="424">
        <f>IFERROR(IF(COUNTA(D230:AE230)=0,0,IF(COUNTA(D230:AE230)&lt;28,$G$359,IF(AN231&gt;0.284,$G$357,$G$358))),0)</f>
        <v>0</v>
      </c>
      <c r="AI230" s="141">
        <f>IF(COUNT(D231:AE231)=0,+(COUNTIF(D231:AE231,"作業"))+(COUNTIF(D231:AE231,"休日")),"")</f>
        <v>0</v>
      </c>
      <c r="AJ230" s="138">
        <f>IF(COUNT(D231:AE231)=0,(COUNTIF(D231:AE231,"休日")),"")</f>
        <v>0</v>
      </c>
      <c r="AK230" s="333">
        <f>IFERROR(IF(COUNTA(D231:AE231)=0,0,IF(COUNTA(D231:AE231)&lt;28,$G$359,IF(AO231&gt;0.284,$G$355,$G$356))),0)</f>
        <v>0</v>
      </c>
      <c r="AM230" s="40"/>
      <c r="AN230" s="33"/>
      <c r="AO230" s="33"/>
      <c r="AP230" s="40"/>
      <c r="AQ230" s="40"/>
      <c r="AR230" s="39">
        <f>IFERROR(VLOOKUP(AR572,DAY!$A$2:$E$744,5,0),0)</f>
        <v>0</v>
      </c>
      <c r="AS230" s="42"/>
      <c r="AT230" s="42"/>
      <c r="AU230" s="42"/>
      <c r="AV230" s="42"/>
      <c r="AW230" s="42"/>
      <c r="AX230" s="42"/>
      <c r="AY230" s="42"/>
      <c r="AZ230" s="42"/>
      <c r="BA230" s="42"/>
    </row>
    <row r="231" spans="1:53" ht="27.75" customHeight="1" x14ac:dyDescent="0.4">
      <c r="A231" s="193"/>
      <c r="B231" s="437"/>
      <c r="C231" s="129" t="s">
        <v>5</v>
      </c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433">
        <f>IFERROR(AN231,0)</f>
        <v>0</v>
      </c>
      <c r="AG231" s="434"/>
      <c r="AH231" s="425"/>
      <c r="AI231" s="435">
        <f>IFERROR(AO231,0)</f>
        <v>0</v>
      </c>
      <c r="AJ231" s="434"/>
      <c r="AK231" s="426"/>
      <c r="AN231" s="46" t="e">
        <f>ROUNDDOWN(AG230/AF230,3)</f>
        <v>#DIV/0!</v>
      </c>
      <c r="AO231" s="47" t="e">
        <f>ROUNDDOWN(AJ230/AI230,3)</f>
        <v>#DIV/0!</v>
      </c>
      <c r="AR231" s="43">
        <f>IFERROR(VLOOKUP(AR572,DAY!$A$2:$E$744,6,0),0)</f>
        <v>0</v>
      </c>
    </row>
    <row r="232" spans="1:53" ht="27.75" customHeight="1" x14ac:dyDescent="0.4">
      <c r="A232" s="193"/>
      <c r="B232" s="436" t="str">
        <f>$B$24</f>
        <v>作業員C</v>
      </c>
      <c r="C232" s="126" t="s">
        <v>4</v>
      </c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37">
        <f>IF(COUNT(D232:AE232)=0,+(COUNTIF(D232:AE232,"作業"))+(COUNTIF(D232:AE232,"休日")),"")</f>
        <v>0</v>
      </c>
      <c r="AG232" s="138">
        <f>IF(+COUNT(D232:AE232)=0,(COUNTIF(D232:AE232,"休日")),"")</f>
        <v>0</v>
      </c>
      <c r="AH232" s="424">
        <f>IFERROR(IF(COUNTA(D232:AE232)=0,0,IF(COUNTA(D232:AE232)&lt;28,$G$359,IF(AN233&gt;0.284,$G$357,$G$358))),0)</f>
        <v>0</v>
      </c>
      <c r="AI232" s="141">
        <f>IF(COUNT(D233:AE233)=0,+(COUNTIF(D233:AE233,"作業"))+(COUNTIF(D233:AE233,"休日")),"")</f>
        <v>0</v>
      </c>
      <c r="AJ232" s="138">
        <f>IF(COUNT(D233:AE233)=0,(COUNTIF(D233:AE233,"休日")),"")</f>
        <v>0</v>
      </c>
      <c r="AK232" s="333">
        <f>IFERROR(IF(COUNTA(D233:AE233)=0,0,IF(COUNTA(D233:AE233)&lt;28,$G$359,IF(AO233&gt;0.284,$G$355,$G$356))),0)</f>
        <v>0</v>
      </c>
      <c r="AM232" s="40"/>
      <c r="AN232" s="33"/>
      <c r="AO232" s="33"/>
      <c r="AP232" s="40"/>
      <c r="AQ232" s="40"/>
      <c r="AR232" s="39">
        <f>IFERROR(VLOOKUP(AR574,DAY!$A$2:$E$744,5,0),0)</f>
        <v>0</v>
      </c>
      <c r="AS232" s="42"/>
      <c r="AT232" s="42"/>
      <c r="AU232" s="42"/>
      <c r="AV232" s="42"/>
      <c r="AW232" s="42"/>
      <c r="AX232" s="42"/>
      <c r="AY232" s="42"/>
      <c r="AZ232" s="42"/>
      <c r="BA232" s="42"/>
    </row>
    <row r="233" spans="1:53" ht="27.75" customHeight="1" x14ac:dyDescent="0.4">
      <c r="A233" s="193"/>
      <c r="B233" s="437"/>
      <c r="C233" s="129" t="s">
        <v>5</v>
      </c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433">
        <f>IFERROR(AN233,0)</f>
        <v>0</v>
      </c>
      <c r="AG233" s="434"/>
      <c r="AH233" s="425"/>
      <c r="AI233" s="435">
        <f>IFERROR(AO233,0)</f>
        <v>0</v>
      </c>
      <c r="AJ233" s="434"/>
      <c r="AK233" s="426"/>
      <c r="AN233" s="46" t="e">
        <f>ROUNDDOWN(AG232/AF232,3)</f>
        <v>#DIV/0!</v>
      </c>
      <c r="AO233" s="47" t="e">
        <f>ROUNDDOWN(AJ232/AI232,3)</f>
        <v>#DIV/0!</v>
      </c>
      <c r="AR233" s="43">
        <f>IFERROR(VLOOKUP(AR574,DAY!$A$2:$E$744,6,0),0)</f>
        <v>0</v>
      </c>
    </row>
    <row r="234" spans="1:53" ht="27.75" customHeight="1" x14ac:dyDescent="0.4">
      <c r="A234" s="193"/>
      <c r="B234" s="436" t="str">
        <f>$B$26</f>
        <v>作業員D</v>
      </c>
      <c r="C234" s="126" t="s">
        <v>4</v>
      </c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37">
        <f>IF(COUNT(D234:AE234)=0,+(COUNTIF(D234:AE234,"作業"))+(COUNTIF(D234:AE234,"休日")),"")</f>
        <v>0</v>
      </c>
      <c r="AG234" s="138">
        <f>IF(+COUNT(D234:AE234)=0,(COUNTIF(D234:AE234,"休日")),"")</f>
        <v>0</v>
      </c>
      <c r="AH234" s="424">
        <f>IFERROR(IF(COUNTA(D234:AE234)=0,0,IF(COUNTA(D234:AE234)&lt;28,$G$359,IF(AN235&gt;0.284,$G$357,$G$358))),0)</f>
        <v>0</v>
      </c>
      <c r="AI234" s="141">
        <f>IF(COUNT(D235:AE235)=0,+(COUNTIF(D235:AE235,"作業"))+(COUNTIF(D235:AE235,"休日")),"")</f>
        <v>0</v>
      </c>
      <c r="AJ234" s="138">
        <f>IF(COUNT(D235:AE235)=0,(COUNTIF(D235:AE235,"休日")),"")</f>
        <v>0</v>
      </c>
      <c r="AK234" s="333">
        <f>IFERROR(IF(COUNTA(D235:AE235)=0,0,IF(COUNTA(D235:AE235)&lt;28,$G$359,IF(AO235&gt;0.284,$G$355,$G$356))),0)</f>
        <v>0</v>
      </c>
      <c r="AM234" s="40"/>
      <c r="AN234" s="33"/>
      <c r="AO234" s="33"/>
      <c r="AP234" s="40"/>
      <c r="AQ234" s="40"/>
      <c r="AR234" s="39">
        <f>IFERROR(VLOOKUP(AR576,DAY!$A$2:$E$744,5,0),0)</f>
        <v>0</v>
      </c>
      <c r="AS234" s="42"/>
      <c r="AT234" s="42"/>
      <c r="AU234" s="42"/>
      <c r="AV234" s="42"/>
      <c r="AW234" s="42"/>
      <c r="AX234" s="42"/>
      <c r="AY234" s="42"/>
      <c r="AZ234" s="42"/>
      <c r="BA234" s="42"/>
    </row>
    <row r="235" spans="1:53" ht="27.75" customHeight="1" x14ac:dyDescent="0.4">
      <c r="A235" s="193"/>
      <c r="B235" s="437"/>
      <c r="C235" s="129" t="s">
        <v>5</v>
      </c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433">
        <f>IFERROR(AN235,0)</f>
        <v>0</v>
      </c>
      <c r="AG235" s="434"/>
      <c r="AH235" s="425"/>
      <c r="AI235" s="435">
        <f>IFERROR(AO235,0)</f>
        <v>0</v>
      </c>
      <c r="AJ235" s="434"/>
      <c r="AK235" s="426"/>
      <c r="AN235" s="46" t="e">
        <f>ROUNDDOWN(AG234/AF234,3)</f>
        <v>#DIV/0!</v>
      </c>
      <c r="AO235" s="47" t="e">
        <f>ROUNDDOWN(AJ234/AI234,3)</f>
        <v>#DIV/0!</v>
      </c>
      <c r="AR235" s="43">
        <f>IFERROR(VLOOKUP(AR576,DAY!$A$2:$E$744,6,0),0)</f>
        <v>0</v>
      </c>
    </row>
    <row r="236" spans="1:53" ht="27.75" customHeight="1" x14ac:dyDescent="0.4">
      <c r="A236" s="193"/>
      <c r="B236" s="436" t="str">
        <f>$B$28</f>
        <v>作業員E</v>
      </c>
      <c r="C236" s="126" t="s">
        <v>4</v>
      </c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37">
        <f>IF(COUNT(D236:AE236)=0,+(COUNTIF(D236:AE236,"作業"))+(COUNTIF(D236:AE236,"休日")),"")</f>
        <v>0</v>
      </c>
      <c r="AG236" s="138">
        <f>IF(+COUNT(D236:AE236)=0,(COUNTIF(D236:AE236,"休日")),"")</f>
        <v>0</v>
      </c>
      <c r="AH236" s="424">
        <f>IFERROR(IF(COUNTA(D236:AE236)=0,0,IF(COUNTA(D236:AE236)&lt;28,$G$359,IF(AN237&gt;0.284,$G$357,$G$358))),0)</f>
        <v>0</v>
      </c>
      <c r="AI236" s="141">
        <f>IF(COUNT(D237:AE237)=0,+(COUNTIF(D237:AE237,"作業"))+(COUNTIF(D237:AE237,"休日")),"")</f>
        <v>0</v>
      </c>
      <c r="AJ236" s="138">
        <f>IF(COUNT(D237:AE237)=0,(COUNTIF(D237:AE237,"休日")),"")</f>
        <v>0</v>
      </c>
      <c r="AK236" s="333">
        <f>IFERROR(IF(COUNTA(D237:AE237)=0,0,IF(COUNTA(D237:AE237)&lt;28,$G$359,IF(AO237&gt;0.284,$G$355,$G$356))),0)</f>
        <v>0</v>
      </c>
      <c r="AM236" s="40"/>
      <c r="AN236" s="33"/>
      <c r="AO236" s="33"/>
      <c r="AP236" s="40"/>
      <c r="AQ236" s="40"/>
      <c r="AR236" s="39">
        <f>IFERROR(VLOOKUP(AR578,DAY!$A$2:$E$744,5,0),0)</f>
        <v>0</v>
      </c>
      <c r="AS236" s="42"/>
      <c r="AT236" s="42"/>
      <c r="AU236" s="42"/>
      <c r="AV236" s="42"/>
      <c r="AW236" s="42"/>
      <c r="AX236" s="42"/>
      <c r="AY236" s="42"/>
      <c r="AZ236" s="42"/>
      <c r="BA236" s="42"/>
    </row>
    <row r="237" spans="1:53" ht="27.75" customHeight="1" x14ac:dyDescent="0.4">
      <c r="A237" s="193"/>
      <c r="B237" s="437"/>
      <c r="C237" s="129" t="s">
        <v>5</v>
      </c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4"/>
      <c r="AD237" s="174"/>
      <c r="AE237" s="174"/>
      <c r="AF237" s="433">
        <f>IFERROR(AN237,0)</f>
        <v>0</v>
      </c>
      <c r="AG237" s="434"/>
      <c r="AH237" s="425"/>
      <c r="AI237" s="435">
        <f>IFERROR(AO237,0)</f>
        <v>0</v>
      </c>
      <c r="AJ237" s="434"/>
      <c r="AK237" s="426"/>
      <c r="AN237" s="46" t="e">
        <f>ROUNDDOWN(AG236/AF236,3)</f>
        <v>#DIV/0!</v>
      </c>
      <c r="AO237" s="47" t="e">
        <f>ROUNDDOWN(AJ236/AI236,3)</f>
        <v>#DIV/0!</v>
      </c>
      <c r="AR237" s="43">
        <f>IFERROR(VLOOKUP(AR578,DAY!$A$2:$E$744,6,0),0)</f>
        <v>0</v>
      </c>
    </row>
    <row r="238" spans="1:53" ht="27.75" customHeight="1" x14ac:dyDescent="0.4">
      <c r="A238" s="193"/>
      <c r="B238" s="436" t="str">
        <f>$B$30</f>
        <v>作業員F</v>
      </c>
      <c r="C238" s="126" t="s">
        <v>4</v>
      </c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37">
        <f>IF(COUNT(D238:AE238)=0,+(COUNTIF(D238:AE238,"作業"))+(COUNTIF(D238:AE238,"休日")),"")</f>
        <v>0</v>
      </c>
      <c r="AG238" s="138">
        <f>IF(+COUNT(D238:AE238)=0,(COUNTIF(D238:AE238,"休日")),"")</f>
        <v>0</v>
      </c>
      <c r="AH238" s="424">
        <f>IFERROR(IF(COUNTA(D238:AE238)=0,0,IF(COUNTA(D238:AE238)&lt;28,$G$359,IF(AN239&gt;0.284,$G$357,$G$358))),0)</f>
        <v>0</v>
      </c>
      <c r="AI238" s="141">
        <f>IF(COUNT(D239:AE239)=0,+(COUNTIF(D239:AE239,"作業"))+(COUNTIF(D239:AE239,"休日")),"")</f>
        <v>0</v>
      </c>
      <c r="AJ238" s="138">
        <f>IF(COUNT(D239:AE239)=0,(COUNTIF(D239:AE239,"休日")),"")</f>
        <v>0</v>
      </c>
      <c r="AK238" s="333">
        <f>IFERROR(IF(COUNTA(D239:AE239)=0,0,IF(COUNTA(D239:AE239)&lt;28,$G$359,IF(AO239&gt;0.284,$G$355,$G$356))),0)</f>
        <v>0</v>
      </c>
      <c r="AM238" s="40"/>
      <c r="AN238" s="33"/>
      <c r="AO238" s="33"/>
      <c r="AR238" s="39">
        <f>IFERROR(VLOOKUP(AR383,DAY!$A$2:$E$744,5,0),0)</f>
        <v>0</v>
      </c>
    </row>
    <row r="239" spans="1:53" ht="27.75" customHeight="1" thickBot="1" x14ac:dyDescent="0.45">
      <c r="A239" s="222"/>
      <c r="B239" s="437"/>
      <c r="C239" s="127" t="s">
        <v>5</v>
      </c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335">
        <f>IFERROR(AN239,0)</f>
        <v>0</v>
      </c>
      <c r="AG239" s="336"/>
      <c r="AH239" s="419"/>
      <c r="AI239" s="423">
        <f>IFERROR(AO239,0)</f>
        <v>0</v>
      </c>
      <c r="AJ239" s="336"/>
      <c r="AK239" s="334"/>
      <c r="AN239" s="46" t="e">
        <f>ROUNDDOWN(AG238/AF238,3)</f>
        <v>#DIV/0!</v>
      </c>
      <c r="AO239" s="47" t="e">
        <f>ROUNDDOWN(AJ238/AI238,3)</f>
        <v>#DIV/0!</v>
      </c>
      <c r="AR239" s="43">
        <f>IFERROR(VLOOKUP(AR383,DAY!$A$2:$E$744,6,0),0)</f>
        <v>0</v>
      </c>
    </row>
    <row r="240" spans="1:53" ht="27.75" customHeight="1" thickBot="1" x14ac:dyDescent="0.45">
      <c r="A240" s="196" t="s">
        <v>76</v>
      </c>
      <c r="B240" s="427" t="s">
        <v>0</v>
      </c>
      <c r="C240" s="428"/>
      <c r="D240" s="86">
        <f>IFERROR(VLOOKUP(D383,DAY!$A$2:$E$1096,2,0),0)</f>
        <v>4</v>
      </c>
      <c r="E240" s="86">
        <f>IFERROR(VLOOKUP(E383,DAY!$A$2:$E$744,2,0),0)</f>
        <v>4</v>
      </c>
      <c r="F240" s="86">
        <f>IFERROR(VLOOKUP(F383,DAY!$A$2:$E$744,2,0),0)</f>
        <v>4</v>
      </c>
      <c r="G240" s="86">
        <f>IFERROR(VLOOKUP(G383,DAY!$A$2:$E$744,2,0),0)</f>
        <v>5</v>
      </c>
      <c r="H240" s="86">
        <f>IFERROR(VLOOKUP(H383,DAY!$A$2:$E$744,2,0),0)</f>
        <v>5</v>
      </c>
      <c r="I240" s="86">
        <f>IFERROR(VLOOKUP(I383,DAY!$A$2:$E$744,2,0),0)</f>
        <v>5</v>
      </c>
      <c r="J240" s="86">
        <f>IFERROR(VLOOKUP(J383,DAY!$A$2:$E$744,2,0),0)</f>
        <v>5</v>
      </c>
      <c r="K240" s="86">
        <f>IFERROR(VLOOKUP(K383,DAY!$A$2:$E$744,2,0),0)</f>
        <v>5</v>
      </c>
      <c r="L240" s="86">
        <f>IFERROR(VLOOKUP(L383,DAY!$A$2:$E$744,2,0),0)</f>
        <v>5</v>
      </c>
      <c r="M240" s="86">
        <f>IFERROR(VLOOKUP(M383,DAY!$A$2:$E$744,2,0),0)</f>
        <v>5</v>
      </c>
      <c r="N240" s="86">
        <f>IFERROR(VLOOKUP(N383,DAY!$A$2:$E$744,2,0),0)</f>
        <v>5</v>
      </c>
      <c r="O240" s="86">
        <f>IFERROR(VLOOKUP(O383,DAY!$A$2:$E$744,2,0),0)</f>
        <v>5</v>
      </c>
      <c r="P240" s="86">
        <f>IFERROR(VLOOKUP(P383,DAY!$A$2:$E$744,2,0),0)</f>
        <v>5</v>
      </c>
      <c r="Q240" s="86">
        <f>IFERROR(VLOOKUP(Q383,DAY!$A$2:$E$744,2,0),0)</f>
        <v>5</v>
      </c>
      <c r="R240" s="86">
        <f>IFERROR(VLOOKUP(R383,DAY!$A$2:$E$744,2,0),0)</f>
        <v>5</v>
      </c>
      <c r="S240" s="86">
        <f>IFERROR(VLOOKUP(S383,DAY!$A$2:$E$744,2,0),0)</f>
        <v>5</v>
      </c>
      <c r="T240" s="86">
        <f>IFERROR(VLOOKUP(T383,DAY!$A$2:$E$744,2,0),0)</f>
        <v>5</v>
      </c>
      <c r="U240" s="86">
        <f>IFERROR(VLOOKUP(U383,DAY!$A$2:$E$744,2,0),0)</f>
        <v>5</v>
      </c>
      <c r="V240" s="86">
        <f>IFERROR(VLOOKUP(V383,DAY!$A$2:$E$744,2,0),0)</f>
        <v>5</v>
      </c>
      <c r="W240" s="86">
        <f>IFERROR(VLOOKUP(W383,DAY!$A$2:$E$744,2,0),0)</f>
        <v>5</v>
      </c>
      <c r="X240" s="86">
        <f>IFERROR(VLOOKUP(X383,DAY!$A$2:$E$744,2,0),0)</f>
        <v>5</v>
      </c>
      <c r="Y240" s="86">
        <f>IFERROR(VLOOKUP(Y383,DAY!$A$2:$E$744,2,0),0)</f>
        <v>5</v>
      </c>
      <c r="Z240" s="86">
        <f>IFERROR(VLOOKUP(Z383,DAY!$A$2:$E$744,2,0),0)</f>
        <v>5</v>
      </c>
      <c r="AA240" s="86">
        <f>IFERROR(VLOOKUP(AA383,DAY!$A$2:$E$744,2,0),0)</f>
        <v>5</v>
      </c>
      <c r="AB240" s="86">
        <f>IFERROR(VLOOKUP(AB383,DAY!$A$2:$E$744,2,0),0)</f>
        <v>5</v>
      </c>
      <c r="AC240" s="86">
        <f>IFERROR(VLOOKUP(AC383,DAY!$A$2:$E$744,2,0),0)</f>
        <v>5</v>
      </c>
      <c r="AD240" s="86">
        <f>IFERROR(VLOOKUP(AD383,DAY!$A$2:$E$744,2,0),0)</f>
        <v>5</v>
      </c>
      <c r="AE240" s="86">
        <f>IFERROR(VLOOKUP(AE383,DAY!$A$2:$E$744,2,0),0)</f>
        <v>5</v>
      </c>
      <c r="AF240" s="337" t="s">
        <v>11</v>
      </c>
      <c r="AG240" s="339" t="s">
        <v>12</v>
      </c>
      <c r="AH240" s="414" t="s">
        <v>84</v>
      </c>
      <c r="AI240" s="416" t="s">
        <v>11</v>
      </c>
      <c r="AJ240" s="342" t="s">
        <v>13</v>
      </c>
      <c r="AK240" s="211" t="s">
        <v>84</v>
      </c>
      <c r="AL240" s="40"/>
      <c r="AN240" s="33"/>
      <c r="AO240" s="33"/>
      <c r="AR240" s="45">
        <f>IFERROR(VLOOKUP(AR383,DAY!$A$2:$E$744,7,0),0)</f>
        <v>0</v>
      </c>
    </row>
    <row r="241" spans="1:53" ht="27.75" customHeight="1" x14ac:dyDescent="0.4">
      <c r="A241" s="193"/>
      <c r="B241" s="429" t="s">
        <v>1</v>
      </c>
      <c r="C241" s="430"/>
      <c r="D241" s="87">
        <f>IFERROR(VLOOKUP(D383,DAY!$A$2:$E$1096,3,0),0)</f>
        <v>28</v>
      </c>
      <c r="E241" s="87">
        <f>IFERROR(VLOOKUP(E383,DAY!$A$2:$E$744,3,0),0)</f>
        <v>29</v>
      </c>
      <c r="F241" s="87">
        <f>IFERROR(VLOOKUP(F383,DAY!$A$2:$E$744,3,0),0)</f>
        <v>30</v>
      </c>
      <c r="G241" s="87">
        <f>IFERROR(VLOOKUP(G383,DAY!$A$2:$E$744,3,0),0)</f>
        <v>1</v>
      </c>
      <c r="H241" s="87">
        <f>IFERROR(VLOOKUP(H383,DAY!$A$2:$E$744,3,0),0)</f>
        <v>2</v>
      </c>
      <c r="I241" s="87">
        <f>IFERROR(VLOOKUP(I383,DAY!$A$2:$E$744,3,0),0)</f>
        <v>3</v>
      </c>
      <c r="J241" s="87">
        <f>IFERROR(VLOOKUP(J383,DAY!$A$2:$E$744,3,0),0)</f>
        <v>4</v>
      </c>
      <c r="K241" s="87">
        <f>IFERROR(VLOOKUP(K383,DAY!$A$2:$E$744,3,0),0)</f>
        <v>5</v>
      </c>
      <c r="L241" s="87">
        <f>IFERROR(VLOOKUP(L383,DAY!$A$2:$E$744,3,0),0)</f>
        <v>6</v>
      </c>
      <c r="M241" s="87">
        <f>IFERROR(VLOOKUP(M383,DAY!$A$2:$E$744,3,0),0)</f>
        <v>7</v>
      </c>
      <c r="N241" s="87">
        <f>IFERROR(VLOOKUP(N383,DAY!$A$2:$E$744,3,0),0)</f>
        <v>8</v>
      </c>
      <c r="O241" s="87">
        <f>IFERROR(VLOOKUP(O383,DAY!$A$2:$E$744,3,0),0)</f>
        <v>9</v>
      </c>
      <c r="P241" s="87">
        <f>IFERROR(VLOOKUP(P383,DAY!$A$2:$E$744,3,0),0)</f>
        <v>10</v>
      </c>
      <c r="Q241" s="87">
        <f>IFERROR(VLOOKUP(Q383,DAY!$A$2:$E$744,3,0),0)</f>
        <v>11</v>
      </c>
      <c r="R241" s="87">
        <f>IFERROR(VLOOKUP(R383,DAY!$A$2:$E$744,3,0),0)</f>
        <v>12</v>
      </c>
      <c r="S241" s="87">
        <f>IFERROR(VLOOKUP(S383,DAY!$A$2:$E$744,3,0),0)</f>
        <v>13</v>
      </c>
      <c r="T241" s="87">
        <f>IFERROR(VLOOKUP(T383,DAY!$A$2:$E$744,3,0),0)</f>
        <v>14</v>
      </c>
      <c r="U241" s="87">
        <f>IFERROR(VLOOKUP(U383,DAY!$A$2:$E$744,3,0),0)</f>
        <v>15</v>
      </c>
      <c r="V241" s="87">
        <f>IFERROR(VLOOKUP(V383,DAY!$A$2:$E$744,3,0),0)</f>
        <v>16</v>
      </c>
      <c r="W241" s="87">
        <f>IFERROR(VLOOKUP(W383,DAY!$A$2:$E$744,3,0),0)</f>
        <v>17</v>
      </c>
      <c r="X241" s="87">
        <f>IFERROR(VLOOKUP(X383,DAY!$A$2:$E$744,3,0),0)</f>
        <v>18</v>
      </c>
      <c r="Y241" s="87">
        <f>IFERROR(VLOOKUP(Y383,DAY!$A$2:$E$744,3,0),0)</f>
        <v>19</v>
      </c>
      <c r="Z241" s="87">
        <f>IFERROR(VLOOKUP(Z383,DAY!$A$2:$E$744,3,0),0)</f>
        <v>20</v>
      </c>
      <c r="AA241" s="87">
        <f>IFERROR(VLOOKUP(AA383,DAY!$A$2:$E$744,3,0),0)</f>
        <v>21</v>
      </c>
      <c r="AB241" s="87">
        <f>IFERROR(VLOOKUP(AB383,DAY!$A$2:$E$744,3,0),0)</f>
        <v>22</v>
      </c>
      <c r="AC241" s="87">
        <f>IFERROR(VLOOKUP(AC383,DAY!$A$2:$E$744,3,0),0)</f>
        <v>23</v>
      </c>
      <c r="AD241" s="87">
        <f>IFERROR(VLOOKUP(AD383,DAY!$A$2:$E$744,3,0),0)</f>
        <v>24</v>
      </c>
      <c r="AE241" s="88">
        <f>IFERROR(VLOOKUP(AE383,DAY!$A$2:$E$744,3,0),0)</f>
        <v>25</v>
      </c>
      <c r="AF241" s="338"/>
      <c r="AG241" s="340"/>
      <c r="AH241" s="414"/>
      <c r="AI241" s="417"/>
      <c r="AJ241" s="340"/>
      <c r="AK241" s="211"/>
      <c r="AN241" s="33"/>
      <c r="AO241" s="33"/>
      <c r="AR241" s="124">
        <f>IFERROR(VLOOKUP(AR389,DAY!$A$2:$E$744,2,0),0)</f>
        <v>0</v>
      </c>
    </row>
    <row r="242" spans="1:53" ht="27.75" customHeight="1" x14ac:dyDescent="0.4">
      <c r="A242" s="193"/>
      <c r="B242" s="431" t="s">
        <v>2</v>
      </c>
      <c r="C242" s="432"/>
      <c r="D242" s="89" t="str">
        <f>IFERROR(VLOOKUP(D383,DAY!$A$2:$E$1096,4,0),0)</f>
        <v>月</v>
      </c>
      <c r="E242" s="89" t="str">
        <f>IFERROR(VLOOKUP(E383,DAY!$A$2:$E$1096,4,0),0)</f>
        <v>火</v>
      </c>
      <c r="F242" s="89" t="str">
        <f>IFERROR(VLOOKUP(F383,DAY!$A$2:$E$1096,4,0),0)</f>
        <v>水</v>
      </c>
      <c r="G242" s="89" t="str">
        <f>IFERROR(VLOOKUP(G383,DAY!$A$2:$E$1096,4,0),0)</f>
        <v>木</v>
      </c>
      <c r="H242" s="89" t="str">
        <f>IFERROR(VLOOKUP(H383,DAY!$A$2:$E$1096,4,0),0)</f>
        <v>金</v>
      </c>
      <c r="I242" s="89" t="str">
        <f>IFERROR(VLOOKUP(I383,DAY!$A$2:$E$1096,4,0),0)</f>
        <v>土</v>
      </c>
      <c r="J242" s="89" t="str">
        <f>IFERROR(VLOOKUP(J383,DAY!$A$2:$E$1096,4,0),0)</f>
        <v>日</v>
      </c>
      <c r="K242" s="89" t="str">
        <f>IFERROR(VLOOKUP(K383,DAY!$A$2:$E$1096,4,0),0)</f>
        <v>月</v>
      </c>
      <c r="L242" s="89" t="str">
        <f>IFERROR(VLOOKUP(L383,DAY!$A$2:$E$1096,4,0),0)</f>
        <v>火</v>
      </c>
      <c r="M242" s="89" t="str">
        <f>IFERROR(VLOOKUP(M383,DAY!$A$2:$E$1096,4,0),0)</f>
        <v>水</v>
      </c>
      <c r="N242" s="89" t="str">
        <f>IFERROR(VLOOKUP(N383,DAY!$A$2:$E$1096,4,0),0)</f>
        <v>木</v>
      </c>
      <c r="O242" s="89" t="str">
        <f>IFERROR(VLOOKUP(O383,DAY!$A$2:$E$1096,4,0),0)</f>
        <v>金</v>
      </c>
      <c r="P242" s="89" t="str">
        <f>IFERROR(VLOOKUP(P383,DAY!$A$2:$E$1096,4,0),0)</f>
        <v>土</v>
      </c>
      <c r="Q242" s="89" t="str">
        <f>IFERROR(VLOOKUP(Q383,DAY!$A$2:$E$1096,4,0),0)</f>
        <v>日</v>
      </c>
      <c r="R242" s="89" t="str">
        <f>IFERROR(VLOOKUP(R383,DAY!$A$2:$E$1096,4,0),0)</f>
        <v>月</v>
      </c>
      <c r="S242" s="89" t="str">
        <f>IFERROR(VLOOKUP(S383,DAY!$A$2:$E$1096,4,0),0)</f>
        <v>火</v>
      </c>
      <c r="T242" s="89" t="str">
        <f>IFERROR(VLOOKUP(T383,DAY!$A$2:$E$1096,4,0),0)</f>
        <v>水</v>
      </c>
      <c r="U242" s="89" t="str">
        <f>IFERROR(VLOOKUP(U383,DAY!$A$2:$E$1096,4,0),0)</f>
        <v>木</v>
      </c>
      <c r="V242" s="89" t="str">
        <f>IFERROR(VLOOKUP(V383,DAY!$A$2:$E$1096,4,0),0)</f>
        <v>金</v>
      </c>
      <c r="W242" s="89" t="str">
        <f>IFERROR(VLOOKUP(W383,DAY!$A$2:$E$1096,4,0),0)</f>
        <v>土</v>
      </c>
      <c r="X242" s="89" t="str">
        <f>IFERROR(VLOOKUP(X383,DAY!$A$2:$E$1096,4,0),0)</f>
        <v>日</v>
      </c>
      <c r="Y242" s="89" t="str">
        <f>IFERROR(VLOOKUP(Y383,DAY!$A$2:$E$1096,4,0),0)</f>
        <v>月</v>
      </c>
      <c r="Z242" s="89" t="str">
        <f>IFERROR(VLOOKUP(Z383,DAY!$A$2:$E$1096,4,0),0)</f>
        <v>火</v>
      </c>
      <c r="AA242" s="89" t="str">
        <f>IFERROR(VLOOKUP(AA383,DAY!$A$2:$E$1096,4,0),0)</f>
        <v>水</v>
      </c>
      <c r="AB242" s="89" t="str">
        <f>IFERROR(VLOOKUP(AB383,DAY!$A$2:$E$1096,4,0),0)</f>
        <v>木</v>
      </c>
      <c r="AC242" s="89" t="str">
        <f>IFERROR(VLOOKUP(AC383,DAY!$A$2:$E$1096,4,0),0)</f>
        <v>金</v>
      </c>
      <c r="AD242" s="89" t="str">
        <f>IFERROR(VLOOKUP(AD383,DAY!$A$2:$E$1096,4,0),0)</f>
        <v>土</v>
      </c>
      <c r="AE242" s="89" t="str">
        <f>IFERROR(VLOOKUP(AE383,DAY!$A$2:$E$1096,4,0),0)</f>
        <v>日</v>
      </c>
      <c r="AF242" s="338"/>
      <c r="AG242" s="340"/>
      <c r="AH242" s="414"/>
      <c r="AI242" s="417"/>
      <c r="AJ242" s="340"/>
      <c r="AK242" s="211"/>
      <c r="AN242" s="33"/>
      <c r="AO242" s="33"/>
      <c r="AR242" s="37">
        <f>IFERROR(VLOOKUP(AR389,DAY!$A$2:$E$744,3,0),0)</f>
        <v>0</v>
      </c>
    </row>
    <row r="243" spans="1:53" ht="89.25" customHeight="1" x14ac:dyDescent="0.4">
      <c r="A243" s="193"/>
      <c r="B243" s="438" t="s">
        <v>3</v>
      </c>
      <c r="C243" s="439"/>
      <c r="D243" s="90" t="str">
        <f>IFERROR(VLOOKUP(D383,DAY!$A$2:$E$1096,5,0),0)</f>
        <v/>
      </c>
      <c r="E243" s="90" t="str">
        <f>IFERROR(VLOOKUP(E383,DAY!$A$2:$E$1096,5,0),0)</f>
        <v>昭和の日</v>
      </c>
      <c r="F243" s="90" t="str">
        <f>IFERROR(VLOOKUP(F383,DAY!$A$2:$E$1096,5,0),0)</f>
        <v/>
      </c>
      <c r="G243" s="90" t="str">
        <f>IFERROR(VLOOKUP(G383,DAY!$A$2:$E$1096,5,0),0)</f>
        <v/>
      </c>
      <c r="H243" s="90" t="str">
        <f>IFERROR(VLOOKUP(H383,DAY!$A$2:$E$1096,5,0),0)</f>
        <v/>
      </c>
      <c r="I243" s="90" t="str">
        <f>IFERROR(VLOOKUP(I383,DAY!$A$2:$E$1096,5,0),0)</f>
        <v>憲法記念日</v>
      </c>
      <c r="J243" s="90" t="str">
        <f>IFERROR(VLOOKUP(J383,DAY!$A$2:$E$1096,5,0),0)</f>
        <v>みどりの日</v>
      </c>
      <c r="K243" s="90" t="str">
        <f>IFERROR(VLOOKUP(K383,DAY!$A$2:$E$1096,5,0),0)</f>
        <v>こどもの日</v>
      </c>
      <c r="L243" s="90" t="str">
        <f>IFERROR(VLOOKUP(L383,DAY!$A$2:$E$1096,5,0),0)</f>
        <v>振替休日</v>
      </c>
      <c r="M243" s="90" t="str">
        <f>IFERROR(VLOOKUP(M383,DAY!$A$2:$E$1096,5,0),0)</f>
        <v/>
      </c>
      <c r="N243" s="90" t="str">
        <f>IFERROR(VLOOKUP(N383,DAY!$A$2:$E$1096,5,0),0)</f>
        <v/>
      </c>
      <c r="O243" s="90" t="str">
        <f>IFERROR(VLOOKUP(O383,DAY!$A$2:$E$1096,5,0),0)</f>
        <v/>
      </c>
      <c r="P243" s="90" t="str">
        <f>IFERROR(VLOOKUP(P383,DAY!$A$2:$E$1096,5,0),0)</f>
        <v/>
      </c>
      <c r="Q243" s="90" t="str">
        <f>IFERROR(VLOOKUP(Q383,DAY!$A$2:$E$1096,5,0),0)</f>
        <v/>
      </c>
      <c r="R243" s="90" t="str">
        <f>IFERROR(VLOOKUP(R383,DAY!$A$2:$E$1096,5,0),0)</f>
        <v/>
      </c>
      <c r="S243" s="90" t="str">
        <f>IFERROR(VLOOKUP(S383,DAY!$A$2:$E$1096,5,0),0)</f>
        <v/>
      </c>
      <c r="T243" s="90" t="str">
        <f>IFERROR(VLOOKUP(T383,DAY!$A$2:$E$1096,5,0),0)</f>
        <v/>
      </c>
      <c r="U243" s="90" t="str">
        <f>IFERROR(VLOOKUP(U383,DAY!$A$2:$E$1096,5,0),0)</f>
        <v/>
      </c>
      <c r="V243" s="90" t="str">
        <f>IFERROR(VLOOKUP(V383,DAY!$A$2:$E$1096,5,0),0)</f>
        <v/>
      </c>
      <c r="W243" s="90" t="str">
        <f>IFERROR(VLOOKUP(W383,DAY!$A$2:$E$1096,5,0),0)</f>
        <v/>
      </c>
      <c r="X243" s="90" t="str">
        <f>IFERROR(VLOOKUP(X383,DAY!$A$2:$E$1096,5,0),0)</f>
        <v/>
      </c>
      <c r="Y243" s="90" t="str">
        <f>IFERROR(VLOOKUP(Y383,DAY!$A$2:$E$1096,5,0),0)</f>
        <v/>
      </c>
      <c r="Z243" s="90" t="str">
        <f>IFERROR(VLOOKUP(Z383,DAY!$A$2:$E$1096,5,0),0)</f>
        <v/>
      </c>
      <c r="AA243" s="90" t="str">
        <f>IFERROR(VLOOKUP(AA383,DAY!$A$2:$E$1096,5,0),0)</f>
        <v/>
      </c>
      <c r="AB243" s="90" t="str">
        <f>IFERROR(VLOOKUP(AB383,DAY!$A$2:$E$1096,5,0),0)</f>
        <v/>
      </c>
      <c r="AC243" s="90" t="str">
        <f>IFERROR(VLOOKUP(AC383,DAY!$A$2:$E$1096,5,0),0)</f>
        <v/>
      </c>
      <c r="AD243" s="90" t="str">
        <f>IFERROR(VLOOKUP(AD383,DAY!$A$2:$E$1096,5,0),0)</f>
        <v/>
      </c>
      <c r="AE243" s="90" t="str">
        <f>IFERROR(VLOOKUP(AE383,DAY!$A$2:$E$1096,5,0),0)</f>
        <v/>
      </c>
      <c r="AF243" s="338"/>
      <c r="AG243" s="340"/>
      <c r="AH243" s="415"/>
      <c r="AI243" s="417"/>
      <c r="AJ243" s="340"/>
      <c r="AK243" s="212"/>
      <c r="AN243" s="41"/>
      <c r="AO243" s="41"/>
      <c r="AR243" s="37">
        <f>IFERROR(VLOOKUP(AR389,DAY!$A$2:$E$744,4,0),0)</f>
        <v>0</v>
      </c>
    </row>
    <row r="244" spans="1:53" ht="27.75" customHeight="1" collapsed="1" x14ac:dyDescent="0.4">
      <c r="A244" s="193"/>
      <c r="B244" s="436" t="str">
        <f>$B$20</f>
        <v>作業員A</v>
      </c>
      <c r="C244" s="126" t="s">
        <v>4</v>
      </c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37">
        <f>IF(COUNT(D244:AE244)=0,+(COUNTIF(D244:AE244,"作業"))+(COUNTIF(D244:AE244,"休日")),"")</f>
        <v>0</v>
      </c>
      <c r="AG244" s="138">
        <f>IF(+COUNT(D244:AE244)=0,(COUNTIF(D244:AE244,"休日")),"")</f>
        <v>0</v>
      </c>
      <c r="AH244" s="424">
        <f>IFERROR(IF(COUNTA(D244:AE244)=0,0,IF(COUNTA(D244:AE244)&lt;28,$G$359,IF(AN245&gt;0.284,$G$357,$G$358))),0)</f>
        <v>0</v>
      </c>
      <c r="AI244" s="141">
        <f>IF(COUNT(D245:AE245)=0,+(COUNTIF(D245:AE245,"作業"))+(COUNTIF(D245:AE245,"休日")),"")</f>
        <v>0</v>
      </c>
      <c r="AJ244" s="138">
        <f>IF(COUNT(D245:AE245)=0,(COUNTIF(D245:AE245,"休日")),"")</f>
        <v>0</v>
      </c>
      <c r="AK244" s="333">
        <f>IFERROR(IF(COUNTA(D245:AE245)=0,0,IF(COUNTA(D245:AE245)&lt;28,$G$359,IF(AO245&gt;0.284,$G$355,$G$356))),0)</f>
        <v>0</v>
      </c>
      <c r="AM244" s="40"/>
      <c r="AN244" s="33"/>
      <c r="AO244" s="33"/>
      <c r="AP244" s="40"/>
      <c r="AQ244" s="40"/>
      <c r="AR244" s="39">
        <f>IFERROR(VLOOKUP(AR592,DAY!$A$2:$E$744,5,0),0)</f>
        <v>0</v>
      </c>
      <c r="AS244" s="42"/>
      <c r="AT244" s="42"/>
      <c r="AU244" s="42"/>
      <c r="AV244" s="42"/>
      <c r="AW244" s="42"/>
      <c r="AX244" s="42"/>
      <c r="AY244" s="42"/>
      <c r="AZ244" s="42"/>
      <c r="BA244" s="42"/>
    </row>
    <row r="245" spans="1:53" ht="27.75" customHeight="1" x14ac:dyDescent="0.4">
      <c r="A245" s="193"/>
      <c r="B245" s="437"/>
      <c r="C245" s="129" t="s">
        <v>5</v>
      </c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433">
        <f>IFERROR(AN245,0)</f>
        <v>0</v>
      </c>
      <c r="AG245" s="434"/>
      <c r="AH245" s="425"/>
      <c r="AI245" s="435">
        <f>IFERROR(AO245,0)</f>
        <v>0</v>
      </c>
      <c r="AJ245" s="434"/>
      <c r="AK245" s="426"/>
      <c r="AN245" s="46" t="e">
        <f>ROUNDDOWN(AG244/AF244,3)</f>
        <v>#DIV/0!</v>
      </c>
      <c r="AO245" s="47" t="e">
        <f>ROUNDDOWN(AJ244/AI244,3)</f>
        <v>#DIV/0!</v>
      </c>
      <c r="AR245" s="43">
        <f>IFERROR(VLOOKUP(AR592,DAY!$A$2:$E$744,6,0),0)</f>
        <v>0</v>
      </c>
    </row>
    <row r="246" spans="1:53" ht="27.75" customHeight="1" x14ac:dyDescent="0.4">
      <c r="A246" s="193"/>
      <c r="B246" s="436" t="str">
        <f>$B$22</f>
        <v>作業員B</v>
      </c>
      <c r="C246" s="126" t="s">
        <v>4</v>
      </c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37">
        <f>IF(COUNT(D246:AE246)=0,+(COUNTIF(D246:AE246,"作業"))+(COUNTIF(D246:AE246,"休日")),"")</f>
        <v>0</v>
      </c>
      <c r="AG246" s="138">
        <f>IF(+COUNT(D246:AE246)=0,(COUNTIF(D246:AE246,"休日")),"")</f>
        <v>0</v>
      </c>
      <c r="AH246" s="424">
        <f>IFERROR(IF(COUNTA(D246:AE246)=0,0,IF(COUNTA(D246:AE246)&lt;28,$G$359,IF(AN247&gt;0.284,$G$357,$G$358))),0)</f>
        <v>0</v>
      </c>
      <c r="AI246" s="141">
        <f>IF(COUNT(D247:AE247)=0,+(COUNTIF(D247:AE247,"作業"))+(COUNTIF(D247:AE247,"休日")),"")</f>
        <v>0</v>
      </c>
      <c r="AJ246" s="138">
        <f>IF(COUNT(D247:AE247)=0,(COUNTIF(D247:AE247,"休日")),"")</f>
        <v>0</v>
      </c>
      <c r="AK246" s="333">
        <f>IFERROR(IF(COUNTA(D247:AE247)=0,0,IF(COUNTA(D247:AE247)&lt;28,$G$359,IF(AO247&gt;0.284,$G$355,$G$356))),0)</f>
        <v>0</v>
      </c>
      <c r="AM246" s="40"/>
      <c r="AN246" s="33"/>
      <c r="AO246" s="33"/>
      <c r="AP246" s="40"/>
      <c r="AQ246" s="40"/>
      <c r="AR246" s="39">
        <f>IFERROR(VLOOKUP(AR588,DAY!$A$2:$E$744,5,0),0)</f>
        <v>0</v>
      </c>
      <c r="AS246" s="42"/>
      <c r="AT246" s="42"/>
      <c r="AU246" s="42"/>
      <c r="AV246" s="42"/>
      <c r="AW246" s="42"/>
      <c r="AX246" s="42"/>
      <c r="AY246" s="42"/>
      <c r="AZ246" s="42"/>
      <c r="BA246" s="42"/>
    </row>
    <row r="247" spans="1:53" ht="27.75" customHeight="1" x14ac:dyDescent="0.4">
      <c r="A247" s="193"/>
      <c r="B247" s="437"/>
      <c r="C247" s="129" t="s">
        <v>5</v>
      </c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433">
        <f>IFERROR(AN247,0)</f>
        <v>0</v>
      </c>
      <c r="AG247" s="434"/>
      <c r="AH247" s="425"/>
      <c r="AI247" s="435">
        <f>IFERROR(AO247,0)</f>
        <v>0</v>
      </c>
      <c r="AJ247" s="434"/>
      <c r="AK247" s="426"/>
      <c r="AN247" s="46" t="e">
        <f>ROUNDDOWN(AG246/AF246,3)</f>
        <v>#DIV/0!</v>
      </c>
      <c r="AO247" s="47" t="e">
        <f>ROUNDDOWN(AJ246/AI246,3)</f>
        <v>#DIV/0!</v>
      </c>
      <c r="AR247" s="43">
        <f>IFERROR(VLOOKUP(AR588,DAY!$A$2:$E$744,6,0),0)</f>
        <v>0</v>
      </c>
    </row>
    <row r="248" spans="1:53" ht="27.75" customHeight="1" x14ac:dyDescent="0.4">
      <c r="A248" s="193"/>
      <c r="B248" s="436" t="str">
        <f>$B$24</f>
        <v>作業員C</v>
      </c>
      <c r="C248" s="126" t="s">
        <v>4</v>
      </c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37">
        <f>IF(COUNT(D248:AE248)=0,+(COUNTIF(D248:AE248,"作業"))+(COUNTIF(D248:AE248,"休日")),"")</f>
        <v>0</v>
      </c>
      <c r="AG248" s="138">
        <f>IF(+COUNT(D248:AE248)=0,(COUNTIF(D248:AE248,"休日")),"")</f>
        <v>0</v>
      </c>
      <c r="AH248" s="424">
        <f>IFERROR(IF(COUNTA(D248:AE248)=0,0,IF(COUNTA(D248:AE248)&lt;28,$G$359,IF(AN249&gt;0.284,$G$357,$G$358))),0)</f>
        <v>0</v>
      </c>
      <c r="AI248" s="141">
        <f>IF(COUNT(D249:AE249)=0,+(COUNTIF(D249:AE249,"作業"))+(COUNTIF(D249:AE249,"休日")),"")</f>
        <v>0</v>
      </c>
      <c r="AJ248" s="138">
        <f>IF(COUNT(D249:AE249)=0,(COUNTIF(D249:AE249,"休日")),"")</f>
        <v>0</v>
      </c>
      <c r="AK248" s="333">
        <f>IFERROR(IF(COUNTA(D249:AE249)=0,0,IF(COUNTA(D249:AE249)&lt;28,$G$359,IF(AO249&gt;0.284,$G$355,$G$356))),0)</f>
        <v>0</v>
      </c>
      <c r="AM248" s="40"/>
      <c r="AN248" s="33"/>
      <c r="AO248" s="33"/>
      <c r="AP248" s="40"/>
      <c r="AQ248" s="40"/>
      <c r="AR248" s="39">
        <f>IFERROR(VLOOKUP(AR590,DAY!$A$2:$E$744,5,0),0)</f>
        <v>0</v>
      </c>
      <c r="AS248" s="42"/>
      <c r="AT248" s="42"/>
      <c r="AU248" s="42"/>
      <c r="AV248" s="42"/>
      <c r="AW248" s="42"/>
      <c r="AX248" s="42"/>
      <c r="AY248" s="42"/>
      <c r="AZ248" s="42"/>
      <c r="BA248" s="42"/>
    </row>
    <row r="249" spans="1:53" ht="27.75" customHeight="1" x14ac:dyDescent="0.4">
      <c r="A249" s="193"/>
      <c r="B249" s="437"/>
      <c r="C249" s="129" t="s">
        <v>5</v>
      </c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433">
        <f>IFERROR(AN249,0)</f>
        <v>0</v>
      </c>
      <c r="AG249" s="434"/>
      <c r="AH249" s="425"/>
      <c r="AI249" s="435">
        <f>IFERROR(AO249,0)</f>
        <v>0</v>
      </c>
      <c r="AJ249" s="434"/>
      <c r="AK249" s="426"/>
      <c r="AN249" s="46" t="e">
        <f>ROUNDDOWN(AG248/AF248,3)</f>
        <v>#DIV/0!</v>
      </c>
      <c r="AO249" s="47" t="e">
        <f>ROUNDDOWN(AJ248/AI248,3)</f>
        <v>#DIV/0!</v>
      </c>
      <c r="AR249" s="43">
        <f>IFERROR(VLOOKUP(AR590,DAY!$A$2:$E$744,6,0),0)</f>
        <v>0</v>
      </c>
    </row>
    <row r="250" spans="1:53" ht="27.75" customHeight="1" x14ac:dyDescent="0.4">
      <c r="A250" s="193"/>
      <c r="B250" s="436" t="str">
        <f>$B$26</f>
        <v>作業員D</v>
      </c>
      <c r="C250" s="126" t="s">
        <v>4</v>
      </c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37">
        <f>IF(COUNT(D250:AE250)=0,+(COUNTIF(D250:AE250,"作業"))+(COUNTIF(D250:AE250,"休日")),"")</f>
        <v>0</v>
      </c>
      <c r="AG250" s="138">
        <f>IF(+COUNT(D250:AE250)=0,(COUNTIF(D250:AE250,"休日")),"")</f>
        <v>0</v>
      </c>
      <c r="AH250" s="424">
        <f>IFERROR(IF(COUNTA(D250:AE250)=0,0,IF(COUNTA(D250:AE250)&lt;28,$G$359,IF(AN251&gt;0.284,$G$357,$G$358))),0)</f>
        <v>0</v>
      </c>
      <c r="AI250" s="141">
        <f>IF(COUNT(D251:AE251)=0,+(COUNTIF(D251:AE251,"作業"))+(COUNTIF(D251:AE251,"休日")),"")</f>
        <v>0</v>
      </c>
      <c r="AJ250" s="138">
        <f>IF(COUNT(D251:AE251)=0,(COUNTIF(D251:AE251,"休日")),"")</f>
        <v>0</v>
      </c>
      <c r="AK250" s="333">
        <f>IFERROR(IF(COUNTA(D251:AE251)=0,0,IF(COUNTA(D251:AE251)&lt;28,$G$359,IF(AO251&gt;0.284,$G$355,$G$356))),0)</f>
        <v>0</v>
      </c>
      <c r="AM250" s="40"/>
      <c r="AN250" s="33"/>
      <c r="AO250" s="33"/>
      <c r="AP250" s="40"/>
      <c r="AQ250" s="40"/>
      <c r="AR250" s="39">
        <f>IFERROR(VLOOKUP(AR592,DAY!$A$2:$E$744,5,0),0)</f>
        <v>0</v>
      </c>
      <c r="AS250" s="42"/>
      <c r="AT250" s="42"/>
      <c r="AU250" s="42"/>
      <c r="AV250" s="42"/>
      <c r="AW250" s="42"/>
      <c r="AX250" s="42"/>
      <c r="AY250" s="42"/>
      <c r="AZ250" s="42"/>
      <c r="BA250" s="42"/>
    </row>
    <row r="251" spans="1:53" ht="27.75" customHeight="1" x14ac:dyDescent="0.4">
      <c r="A251" s="193"/>
      <c r="B251" s="437"/>
      <c r="C251" s="129" t="s">
        <v>5</v>
      </c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433">
        <f>IFERROR(AN251,0)</f>
        <v>0</v>
      </c>
      <c r="AG251" s="434"/>
      <c r="AH251" s="425"/>
      <c r="AI251" s="435">
        <f>IFERROR(AO251,0)</f>
        <v>0</v>
      </c>
      <c r="AJ251" s="434"/>
      <c r="AK251" s="426"/>
      <c r="AN251" s="46" t="e">
        <f>ROUNDDOWN(AG250/AF250,3)</f>
        <v>#DIV/0!</v>
      </c>
      <c r="AO251" s="47" t="e">
        <f>ROUNDDOWN(AJ250/AI250,3)</f>
        <v>#DIV/0!</v>
      </c>
      <c r="AR251" s="43">
        <f>IFERROR(VLOOKUP(AR592,DAY!$A$2:$E$744,6,0),0)</f>
        <v>0</v>
      </c>
    </row>
    <row r="252" spans="1:53" ht="27.75" customHeight="1" x14ac:dyDescent="0.4">
      <c r="A252" s="193"/>
      <c r="B252" s="436" t="str">
        <f>$B$28</f>
        <v>作業員E</v>
      </c>
      <c r="C252" s="126" t="s">
        <v>4</v>
      </c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2"/>
      <c r="AC252" s="172"/>
      <c r="AD252" s="172"/>
      <c r="AE252" s="172"/>
      <c r="AF252" s="137">
        <f>IF(COUNT(D252:AE252)=0,+(COUNTIF(D252:AE252,"作業"))+(COUNTIF(D252:AE252,"休日")),"")</f>
        <v>0</v>
      </c>
      <c r="AG252" s="138">
        <f>IF(+COUNT(D252:AE252)=0,(COUNTIF(D252:AE252,"休日")),"")</f>
        <v>0</v>
      </c>
      <c r="AH252" s="424">
        <f>IFERROR(IF(COUNTA(D252:AE252)=0,0,IF(COUNTA(D252:AE252)&lt;28,$G$359,IF(AN253&gt;0.284,$G$357,$G$358))),0)</f>
        <v>0</v>
      </c>
      <c r="AI252" s="141">
        <f>IF(COUNT(D253:AE253)=0,+(COUNTIF(D253:AE253,"作業"))+(COUNTIF(D253:AE253,"休日")),"")</f>
        <v>0</v>
      </c>
      <c r="AJ252" s="138">
        <f>IF(COUNT(D253:AE253)=0,(COUNTIF(D253:AE253,"休日")),"")</f>
        <v>0</v>
      </c>
      <c r="AK252" s="333">
        <f>IFERROR(IF(COUNTA(D253:AE253)=0,0,IF(COUNTA(D253:AE253)&lt;28,$G$359,IF(AO253&gt;0.284,$G$355,$G$356))),0)</f>
        <v>0</v>
      </c>
      <c r="AM252" s="40"/>
      <c r="AN252" s="33"/>
      <c r="AO252" s="33"/>
      <c r="AP252" s="40"/>
      <c r="AQ252" s="40"/>
      <c r="AR252" s="39">
        <f>IFERROR(VLOOKUP(AR594,DAY!$A$2:$E$744,5,0),0)</f>
        <v>0</v>
      </c>
      <c r="AS252" s="42"/>
      <c r="AT252" s="42"/>
      <c r="AU252" s="42"/>
      <c r="AV252" s="42"/>
      <c r="AW252" s="42"/>
      <c r="AX252" s="42"/>
      <c r="AY252" s="42"/>
      <c r="AZ252" s="42"/>
      <c r="BA252" s="42"/>
    </row>
    <row r="253" spans="1:53" ht="27.75" customHeight="1" x14ac:dyDescent="0.4">
      <c r="A253" s="193"/>
      <c r="B253" s="437"/>
      <c r="C253" s="129" t="s">
        <v>5</v>
      </c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4"/>
      <c r="AD253" s="174"/>
      <c r="AE253" s="174"/>
      <c r="AF253" s="433">
        <f>IFERROR(AN253,0)</f>
        <v>0</v>
      </c>
      <c r="AG253" s="434"/>
      <c r="AH253" s="425"/>
      <c r="AI253" s="435">
        <f>IFERROR(AO253,0)</f>
        <v>0</v>
      </c>
      <c r="AJ253" s="434"/>
      <c r="AK253" s="426"/>
      <c r="AN253" s="46" t="e">
        <f>ROUNDDOWN(AG252/AF252,3)</f>
        <v>#DIV/0!</v>
      </c>
      <c r="AO253" s="47" t="e">
        <f>ROUNDDOWN(AJ252/AI252,3)</f>
        <v>#DIV/0!</v>
      </c>
      <c r="AR253" s="43">
        <f>IFERROR(VLOOKUP(AR594,DAY!$A$2:$E$744,6,0),0)</f>
        <v>0</v>
      </c>
    </row>
    <row r="254" spans="1:53" ht="27.75" customHeight="1" x14ac:dyDescent="0.4">
      <c r="A254" s="193"/>
      <c r="B254" s="436" t="str">
        <f>$B$30</f>
        <v>作業員F</v>
      </c>
      <c r="C254" s="126" t="s">
        <v>4</v>
      </c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/>
      <c r="AA254" s="172"/>
      <c r="AB254" s="172"/>
      <c r="AC254" s="172"/>
      <c r="AD254" s="172"/>
      <c r="AE254" s="172"/>
      <c r="AF254" s="137">
        <f>IF(COUNT(D254:AE254)=0,+(COUNTIF(D254:AE254,"作業"))+(COUNTIF(D254:AE254,"休日")),"")</f>
        <v>0</v>
      </c>
      <c r="AG254" s="138">
        <f>IF(+COUNT(D254:AE254)=0,(COUNTIF(D254:AE254,"休日")),"")</f>
        <v>0</v>
      </c>
      <c r="AH254" s="424">
        <f>IFERROR(IF(COUNTA(D254:AE254)=0,0,IF(COUNTA(D254:AE254)&lt;28,$G$359,IF(AN255&gt;0.284,$G$357,$G$358))),0)</f>
        <v>0</v>
      </c>
      <c r="AI254" s="141">
        <f>IF(COUNT(D255:AE255)=0,+(COUNTIF(D255:AE255,"作業"))+(COUNTIF(D255:AE255,"休日")),"")</f>
        <v>0</v>
      </c>
      <c r="AJ254" s="138">
        <f>IF(COUNT(D255:AE255)=0,(COUNTIF(D255:AE255,"休日")),"")</f>
        <v>0</v>
      </c>
      <c r="AK254" s="333">
        <f>IFERROR(IF(COUNTA(D255:AE255)=0,0,IF(COUNTA(D255:AE255)&lt;28,$G$359,IF(AO255&gt;0.284,$G$355,$G$356))),0)</f>
        <v>0</v>
      </c>
      <c r="AM254" s="40"/>
      <c r="AN254" s="33"/>
      <c r="AO254" s="33"/>
      <c r="AR254" s="39">
        <f>IFERROR(VLOOKUP(AR389,DAY!$A$2:$E$744,5,0),0)</f>
        <v>0</v>
      </c>
    </row>
    <row r="255" spans="1:53" ht="27.75" customHeight="1" thickBot="1" x14ac:dyDescent="0.45">
      <c r="A255" s="222"/>
      <c r="B255" s="437"/>
      <c r="C255" s="127" t="s">
        <v>5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335">
        <f>IFERROR(AN255,0)</f>
        <v>0</v>
      </c>
      <c r="AG255" s="336"/>
      <c r="AH255" s="419"/>
      <c r="AI255" s="423">
        <f>IFERROR(AO255,0)</f>
        <v>0</v>
      </c>
      <c r="AJ255" s="336"/>
      <c r="AK255" s="334"/>
      <c r="AN255" s="46" t="e">
        <f>ROUNDDOWN(AG254/AF254,3)</f>
        <v>#DIV/0!</v>
      </c>
      <c r="AO255" s="47" t="e">
        <f>ROUNDDOWN(AJ254/AI254,3)</f>
        <v>#DIV/0!</v>
      </c>
      <c r="AR255" s="43">
        <f>IFERROR(VLOOKUP(AR389,DAY!$A$2:$E$744,6,0),0)</f>
        <v>0</v>
      </c>
    </row>
    <row r="256" spans="1:53" ht="27.75" customHeight="1" thickBot="1" x14ac:dyDescent="0.45">
      <c r="A256" s="196" t="s">
        <v>77</v>
      </c>
      <c r="B256" s="427" t="s">
        <v>0</v>
      </c>
      <c r="C256" s="428"/>
      <c r="D256" s="86">
        <f>IFERROR(VLOOKUP(D384,DAY!$A$2:$E$3000,2,0),0)</f>
        <v>5</v>
      </c>
      <c r="E256" s="86">
        <f>IFERROR(VLOOKUP(E384,DAY!$A$2:$E$3000,2,0),0)</f>
        <v>5</v>
      </c>
      <c r="F256" s="86">
        <f>IFERROR(VLOOKUP(F384,DAY!$A$2:$E$3000,2,0),0)</f>
        <v>5</v>
      </c>
      <c r="G256" s="86">
        <f>IFERROR(VLOOKUP(G384,DAY!$A$2:$E$3000,2,0),0)</f>
        <v>5</v>
      </c>
      <c r="H256" s="86">
        <f>IFERROR(VLOOKUP(H384,DAY!$A$2:$E$3000,2,0),0)</f>
        <v>5</v>
      </c>
      <c r="I256" s="86">
        <f>IFERROR(VLOOKUP(I384,DAY!$A$2:$E$3000,2,0),0)</f>
        <v>5</v>
      </c>
      <c r="J256" s="86">
        <f>IFERROR(VLOOKUP(J384,DAY!$A$2:$E$3000,2,0),0)</f>
        <v>6</v>
      </c>
      <c r="K256" s="86">
        <f>IFERROR(VLOOKUP(K384,DAY!$A$2:$E$3000,2,0),0)</f>
        <v>6</v>
      </c>
      <c r="L256" s="86">
        <f>IFERROR(VLOOKUP(L384,DAY!$A$2:$E$3000,2,0),0)</f>
        <v>6</v>
      </c>
      <c r="M256" s="86">
        <f>IFERROR(VLOOKUP(M384,DAY!$A$2:$E$3000,2,0),0)</f>
        <v>6</v>
      </c>
      <c r="N256" s="86">
        <f>IFERROR(VLOOKUP(N384,DAY!$A$2:$E$3000,2,0),0)</f>
        <v>6</v>
      </c>
      <c r="O256" s="86">
        <f>IFERROR(VLOOKUP(O384,DAY!$A$2:$E$3000,2,0),0)</f>
        <v>6</v>
      </c>
      <c r="P256" s="86">
        <f>IFERROR(VLOOKUP(P384,DAY!$A$2:$E$3000,2,0),0)</f>
        <v>6</v>
      </c>
      <c r="Q256" s="86">
        <f>IFERROR(VLOOKUP(Q384,DAY!$A$2:$E$3000,2,0),0)</f>
        <v>6</v>
      </c>
      <c r="R256" s="86">
        <f>IFERROR(VLOOKUP(R384,DAY!$A$2:$E$3000,2,0),0)</f>
        <v>6</v>
      </c>
      <c r="S256" s="86">
        <f>IFERROR(VLOOKUP(S384,DAY!$A$2:$E$3000,2,0),0)</f>
        <v>6</v>
      </c>
      <c r="T256" s="86">
        <f>IFERROR(VLOOKUP(T384,DAY!$A$2:$E$3000,2,0),0)</f>
        <v>6</v>
      </c>
      <c r="U256" s="86">
        <f>IFERROR(VLOOKUP(U384,DAY!$A$2:$E$3000,2,0),0)</f>
        <v>6</v>
      </c>
      <c r="V256" s="86">
        <f>IFERROR(VLOOKUP(V384,DAY!$A$2:$E$3000,2,0),0)</f>
        <v>6</v>
      </c>
      <c r="W256" s="86">
        <f>IFERROR(VLOOKUP(W384,DAY!$A$2:$E$3000,2,0),0)</f>
        <v>6</v>
      </c>
      <c r="X256" s="86">
        <f>IFERROR(VLOOKUP(X384,DAY!$A$2:$E$3000,2,0),0)</f>
        <v>6</v>
      </c>
      <c r="Y256" s="86">
        <f>IFERROR(VLOOKUP(Y384,DAY!$A$2:$E$3000,2,0),0)</f>
        <v>6</v>
      </c>
      <c r="Z256" s="86">
        <f>IFERROR(VLOOKUP(Z384,DAY!$A$2:$E$3000,2,0),0)</f>
        <v>6</v>
      </c>
      <c r="AA256" s="86">
        <f>IFERROR(VLOOKUP(AA384,DAY!$A$2:$E$3000,2,0),0)</f>
        <v>6</v>
      </c>
      <c r="AB256" s="86">
        <f>IFERROR(VLOOKUP(AB384,DAY!$A$2:$E$3000,2,0),0)</f>
        <v>6</v>
      </c>
      <c r="AC256" s="86">
        <f>IFERROR(VLOOKUP(AC384,DAY!$A$2:$E$3000,2,0),0)</f>
        <v>6</v>
      </c>
      <c r="AD256" s="86">
        <f>IFERROR(VLOOKUP(AD384,DAY!$A$2:$E$3000,2,0),0)</f>
        <v>6</v>
      </c>
      <c r="AE256" s="86">
        <f>IFERROR(VLOOKUP(AE384,DAY!$A$2:$E$3000,2,0),0)</f>
        <v>6</v>
      </c>
      <c r="AF256" s="337" t="s">
        <v>11</v>
      </c>
      <c r="AG256" s="339" t="s">
        <v>12</v>
      </c>
      <c r="AH256" s="414" t="s">
        <v>84</v>
      </c>
      <c r="AI256" s="416" t="s">
        <v>11</v>
      </c>
      <c r="AJ256" s="342" t="s">
        <v>13</v>
      </c>
      <c r="AK256" s="211" t="s">
        <v>84</v>
      </c>
      <c r="AL256" s="40"/>
      <c r="AN256" s="33"/>
      <c r="AO256" s="33"/>
      <c r="AR256" s="45">
        <f>IFERROR(VLOOKUP(AR389,DAY!$A$2:$E$744,7,0),0)</f>
        <v>0</v>
      </c>
    </row>
    <row r="257" spans="1:53" ht="27.75" customHeight="1" x14ac:dyDescent="0.4">
      <c r="A257" s="193"/>
      <c r="B257" s="429" t="s">
        <v>1</v>
      </c>
      <c r="C257" s="430"/>
      <c r="D257" s="87">
        <f>IFERROR(VLOOKUP(D384,DAY!$A$2:$E$3000,3,0),0)</f>
        <v>26</v>
      </c>
      <c r="E257" s="87">
        <f>IFERROR(VLOOKUP(E384,DAY!$A$2:$E$3000,3,0),0)</f>
        <v>27</v>
      </c>
      <c r="F257" s="87">
        <f>IFERROR(VLOOKUP(F384,DAY!$A$2:$E$3000,3,0),0)</f>
        <v>28</v>
      </c>
      <c r="G257" s="87">
        <f>IFERROR(VLOOKUP(G384,DAY!$A$2:$E$3000,3,0),0)</f>
        <v>29</v>
      </c>
      <c r="H257" s="87">
        <f>IFERROR(VLOOKUP(H384,DAY!$A$2:$E$3000,3,0),0)</f>
        <v>30</v>
      </c>
      <c r="I257" s="87">
        <f>IFERROR(VLOOKUP(I384,DAY!$A$2:$E$3000,3,0),0)</f>
        <v>31</v>
      </c>
      <c r="J257" s="87">
        <f>IFERROR(VLOOKUP(J384,DAY!$A$2:$E$3000,3,0),0)</f>
        <v>1</v>
      </c>
      <c r="K257" s="87">
        <f>IFERROR(VLOOKUP(K384,DAY!$A$2:$E$3000,3,0),0)</f>
        <v>2</v>
      </c>
      <c r="L257" s="87">
        <f>IFERROR(VLOOKUP(L384,DAY!$A$2:$E$3000,3,0),0)</f>
        <v>3</v>
      </c>
      <c r="M257" s="87">
        <f>IFERROR(VLOOKUP(M384,DAY!$A$2:$E$3000,3,0),0)</f>
        <v>4</v>
      </c>
      <c r="N257" s="87">
        <f>IFERROR(VLOOKUP(N384,DAY!$A$2:$E$3000,3,0),0)</f>
        <v>5</v>
      </c>
      <c r="O257" s="87">
        <f>IFERROR(VLOOKUP(O384,DAY!$A$2:$E$3000,3,0),0)</f>
        <v>6</v>
      </c>
      <c r="P257" s="87">
        <f>IFERROR(VLOOKUP(P384,DAY!$A$2:$E$3000,3,0),0)</f>
        <v>7</v>
      </c>
      <c r="Q257" s="87">
        <f>IFERROR(VLOOKUP(Q384,DAY!$A$2:$E$3000,3,0),0)</f>
        <v>8</v>
      </c>
      <c r="R257" s="87">
        <f>IFERROR(VLOOKUP(R384,DAY!$A$2:$E$3000,3,0),0)</f>
        <v>9</v>
      </c>
      <c r="S257" s="87">
        <f>IFERROR(VLOOKUP(S384,DAY!$A$2:$E$3000,3,0),0)</f>
        <v>10</v>
      </c>
      <c r="T257" s="87">
        <f>IFERROR(VLOOKUP(T384,DAY!$A$2:$E$3000,3,0),0)</f>
        <v>11</v>
      </c>
      <c r="U257" s="87">
        <f>IFERROR(VLOOKUP(U384,DAY!$A$2:$E$3000,3,0),0)</f>
        <v>12</v>
      </c>
      <c r="V257" s="87">
        <f>IFERROR(VLOOKUP(V384,DAY!$A$2:$E$3000,3,0),0)</f>
        <v>13</v>
      </c>
      <c r="W257" s="87">
        <f>IFERROR(VLOOKUP(W384,DAY!$A$2:$E$3000,3,0),0)</f>
        <v>14</v>
      </c>
      <c r="X257" s="87">
        <f>IFERROR(VLOOKUP(X384,DAY!$A$2:$E$3000,3,0),0)</f>
        <v>15</v>
      </c>
      <c r="Y257" s="87">
        <f>IFERROR(VLOOKUP(Y384,DAY!$A$2:$E$3000,3,0),0)</f>
        <v>16</v>
      </c>
      <c r="Z257" s="87">
        <f>IFERROR(VLOOKUP(Z384,DAY!$A$2:$E$3000,3,0),0)</f>
        <v>17</v>
      </c>
      <c r="AA257" s="87">
        <f>IFERROR(VLOOKUP(AA384,DAY!$A$2:$E$3000,3,0),0)</f>
        <v>18</v>
      </c>
      <c r="AB257" s="87">
        <f>IFERROR(VLOOKUP(AB384,DAY!$A$2:$E$3000,3,0),0)</f>
        <v>19</v>
      </c>
      <c r="AC257" s="87">
        <f>IFERROR(VLOOKUP(AC384,DAY!$A$2:$E$3000,3,0),0)</f>
        <v>20</v>
      </c>
      <c r="AD257" s="87">
        <f>IFERROR(VLOOKUP(AD384,DAY!$A$2:$E$3000,3,0),0)</f>
        <v>21</v>
      </c>
      <c r="AE257" s="88">
        <f>IFERROR(VLOOKUP(AE384,DAY!$A$2:$E$3000,3,0),0)</f>
        <v>22</v>
      </c>
      <c r="AF257" s="338"/>
      <c r="AG257" s="340"/>
      <c r="AH257" s="414"/>
      <c r="AI257" s="417"/>
      <c r="AJ257" s="340"/>
      <c r="AK257" s="211"/>
      <c r="AN257" s="33"/>
      <c r="AO257" s="33"/>
      <c r="AR257" s="124">
        <f>IFERROR(VLOOKUP(AR395,DAY!$A$2:$E$744,2,0),0)</f>
        <v>0</v>
      </c>
    </row>
    <row r="258" spans="1:53" ht="27.75" customHeight="1" x14ac:dyDescent="0.4">
      <c r="A258" s="193"/>
      <c r="B258" s="431" t="s">
        <v>2</v>
      </c>
      <c r="C258" s="432"/>
      <c r="D258" s="89" t="str">
        <f>IFERROR(VLOOKUP(D384,DAY!$A$2:$E$3000,4,0),0)</f>
        <v>月</v>
      </c>
      <c r="E258" s="89" t="str">
        <f>IFERROR(VLOOKUP(E384,DAY!$A$2:$E$3000,4,0),0)</f>
        <v>火</v>
      </c>
      <c r="F258" s="89" t="str">
        <f>IFERROR(VLOOKUP(F384,DAY!$A$2:$E$3000,4,0),0)</f>
        <v>水</v>
      </c>
      <c r="G258" s="89" t="str">
        <f>IFERROR(VLOOKUP(G384,DAY!$A$2:$E$3000,4,0),0)</f>
        <v>木</v>
      </c>
      <c r="H258" s="89" t="str">
        <f>IFERROR(VLOOKUP(H384,DAY!$A$2:$E$3000,4,0),0)</f>
        <v>金</v>
      </c>
      <c r="I258" s="89" t="str">
        <f>IFERROR(VLOOKUP(I384,DAY!$A$2:$E$3000,4,0),0)</f>
        <v>土</v>
      </c>
      <c r="J258" s="89" t="str">
        <f>IFERROR(VLOOKUP(J384,DAY!$A$2:$E$3000,4,0),0)</f>
        <v>日</v>
      </c>
      <c r="K258" s="89" t="str">
        <f>IFERROR(VLOOKUP(K384,DAY!$A$2:$E$3000,4,0),0)</f>
        <v>月</v>
      </c>
      <c r="L258" s="89" t="str">
        <f>IFERROR(VLOOKUP(L384,DAY!$A$2:$E$3000,4,0),0)</f>
        <v>火</v>
      </c>
      <c r="M258" s="89" t="str">
        <f>IFERROR(VLOOKUP(M384,DAY!$A$2:$E$3000,4,0),0)</f>
        <v>水</v>
      </c>
      <c r="N258" s="89" t="str">
        <f>IFERROR(VLOOKUP(N384,DAY!$A$2:$E$3000,4,0),0)</f>
        <v>木</v>
      </c>
      <c r="O258" s="89" t="str">
        <f>IFERROR(VLOOKUP(O384,DAY!$A$2:$E$3000,4,0),0)</f>
        <v>金</v>
      </c>
      <c r="P258" s="89" t="str">
        <f>IFERROR(VLOOKUP(P384,DAY!$A$2:$E$3000,4,0),0)</f>
        <v>土</v>
      </c>
      <c r="Q258" s="89" t="str">
        <f>IFERROR(VLOOKUP(Q384,DAY!$A$2:$E$3000,4,0),0)</f>
        <v>日</v>
      </c>
      <c r="R258" s="89" t="str">
        <f>IFERROR(VLOOKUP(R384,DAY!$A$2:$E$3000,4,0),0)</f>
        <v>月</v>
      </c>
      <c r="S258" s="89" t="str">
        <f>IFERROR(VLOOKUP(S384,DAY!$A$2:$E$3000,4,0),0)</f>
        <v>火</v>
      </c>
      <c r="T258" s="89" t="str">
        <f>IFERROR(VLOOKUP(T384,DAY!$A$2:$E$3000,4,0),0)</f>
        <v>水</v>
      </c>
      <c r="U258" s="89" t="str">
        <f>IFERROR(VLOOKUP(U384,DAY!$A$2:$E$3000,4,0),0)</f>
        <v>木</v>
      </c>
      <c r="V258" s="89" t="str">
        <f>IFERROR(VLOOKUP(V384,DAY!$A$2:$E$3000,4,0),0)</f>
        <v>金</v>
      </c>
      <c r="W258" s="89" t="str">
        <f>IFERROR(VLOOKUP(W384,DAY!$A$2:$E$3000,4,0),0)</f>
        <v>土</v>
      </c>
      <c r="X258" s="89" t="str">
        <f>IFERROR(VLOOKUP(X384,DAY!$A$2:$E$3000,4,0),0)</f>
        <v>日</v>
      </c>
      <c r="Y258" s="89" t="str">
        <f>IFERROR(VLOOKUP(Y384,DAY!$A$2:$E$3000,4,0),0)</f>
        <v>月</v>
      </c>
      <c r="Z258" s="89" t="str">
        <f>IFERROR(VLOOKUP(Z384,DAY!$A$2:$E$3000,4,0),0)</f>
        <v>火</v>
      </c>
      <c r="AA258" s="89" t="str">
        <f>IFERROR(VLOOKUP(AA384,DAY!$A$2:$E$3000,4,0),0)</f>
        <v>水</v>
      </c>
      <c r="AB258" s="89" t="str">
        <f>IFERROR(VLOOKUP(AB384,DAY!$A$2:$E$3000,4,0),0)</f>
        <v>木</v>
      </c>
      <c r="AC258" s="89" t="str">
        <f>IFERROR(VLOOKUP(AC384,DAY!$A$2:$E$3000,4,0),0)</f>
        <v>金</v>
      </c>
      <c r="AD258" s="89" t="str">
        <f>IFERROR(VLOOKUP(AD384,DAY!$A$2:$E$3000,4,0),0)</f>
        <v>土</v>
      </c>
      <c r="AE258" s="89" t="str">
        <f>IFERROR(VLOOKUP(AE384,DAY!$A$2:$E$3000,4,0),0)</f>
        <v>日</v>
      </c>
      <c r="AF258" s="338"/>
      <c r="AG258" s="340"/>
      <c r="AH258" s="414"/>
      <c r="AI258" s="417"/>
      <c r="AJ258" s="340"/>
      <c r="AK258" s="211"/>
      <c r="AN258" s="33"/>
      <c r="AO258" s="33"/>
      <c r="AR258" s="37">
        <f>IFERROR(VLOOKUP(AR395,DAY!$A$2:$E$744,3,0),0)</f>
        <v>0</v>
      </c>
    </row>
    <row r="259" spans="1:53" ht="86.25" customHeight="1" x14ac:dyDescent="0.4">
      <c r="A259" s="193"/>
      <c r="B259" s="438" t="s">
        <v>3</v>
      </c>
      <c r="C259" s="439"/>
      <c r="D259" s="90" t="str">
        <f>IFERROR(VLOOKUP(D384,DAY!$A$2:$E$3000,5,0),0)</f>
        <v/>
      </c>
      <c r="E259" s="90" t="str">
        <f>IFERROR(VLOOKUP(E384,DAY!$A$2:$E$3000,5,0),0)</f>
        <v/>
      </c>
      <c r="F259" s="90" t="str">
        <f>IFERROR(VLOOKUP(F384,DAY!$A$2:$E$3000,5,0),0)</f>
        <v/>
      </c>
      <c r="G259" s="90" t="str">
        <f>IFERROR(VLOOKUP(G384,DAY!$A$2:$E$3000,5,0),0)</f>
        <v/>
      </c>
      <c r="H259" s="90" t="str">
        <f>IFERROR(VLOOKUP(H384,DAY!$A$2:$E$3000,5,0),0)</f>
        <v/>
      </c>
      <c r="I259" s="90" t="str">
        <f>IFERROR(VLOOKUP(I384,DAY!$A$2:$E$3000,5,0),0)</f>
        <v/>
      </c>
      <c r="J259" s="90" t="str">
        <f>IFERROR(VLOOKUP(J384,DAY!$A$2:$E$3000,5,0),0)</f>
        <v/>
      </c>
      <c r="K259" s="90" t="str">
        <f>IFERROR(VLOOKUP(K384,DAY!$A$2:$E$3000,5,0),0)</f>
        <v/>
      </c>
      <c r="L259" s="90" t="str">
        <f>IFERROR(VLOOKUP(L384,DAY!$A$2:$E$3000,5,0),0)</f>
        <v/>
      </c>
      <c r="M259" s="90" t="str">
        <f>IFERROR(VLOOKUP(M384,DAY!$A$2:$E$3000,5,0),0)</f>
        <v/>
      </c>
      <c r="N259" s="90" t="str">
        <f>IFERROR(VLOOKUP(N384,DAY!$A$2:$E$3000,5,0),0)</f>
        <v/>
      </c>
      <c r="O259" s="90" t="str">
        <f>IFERROR(VLOOKUP(O384,DAY!$A$2:$E$3000,5,0),0)</f>
        <v/>
      </c>
      <c r="P259" s="90" t="str">
        <f>IFERROR(VLOOKUP(P384,DAY!$A$2:$E$3000,5,0),0)</f>
        <v/>
      </c>
      <c r="Q259" s="90" t="str">
        <f>IFERROR(VLOOKUP(Q384,DAY!$A$2:$E$3000,5,0),0)</f>
        <v/>
      </c>
      <c r="R259" s="90" t="str">
        <f>IFERROR(VLOOKUP(R384,DAY!$A$2:$E$3000,5,0),0)</f>
        <v/>
      </c>
      <c r="S259" s="90" t="str">
        <f>IFERROR(VLOOKUP(S384,DAY!$A$2:$E$3000,5,0),0)</f>
        <v/>
      </c>
      <c r="T259" s="90" t="str">
        <f>IFERROR(VLOOKUP(T384,DAY!$A$2:$E$3000,5,0),0)</f>
        <v/>
      </c>
      <c r="U259" s="90" t="str">
        <f>IFERROR(VLOOKUP(U384,DAY!$A$2:$E$3000,5,0),0)</f>
        <v/>
      </c>
      <c r="V259" s="90" t="str">
        <f>IFERROR(VLOOKUP(V384,DAY!$A$2:$E$3000,5,0),0)</f>
        <v/>
      </c>
      <c r="W259" s="90" t="str">
        <f>IFERROR(VLOOKUP(W384,DAY!$A$2:$E$3000,5,0),0)</f>
        <v/>
      </c>
      <c r="X259" s="90" t="str">
        <f>IFERROR(VLOOKUP(X384,DAY!$A$2:$E$3000,5,0),0)</f>
        <v/>
      </c>
      <c r="Y259" s="90" t="str">
        <f>IFERROR(VLOOKUP(Y384,DAY!$A$2:$E$3000,5,0),0)</f>
        <v/>
      </c>
      <c r="Z259" s="90" t="str">
        <f>IFERROR(VLOOKUP(Z384,DAY!$A$2:$E$3000,5,0),0)</f>
        <v/>
      </c>
      <c r="AA259" s="90" t="str">
        <f>IFERROR(VLOOKUP(AA384,DAY!$A$2:$E$3000,5,0),0)</f>
        <v/>
      </c>
      <c r="AB259" s="90" t="str">
        <f>IFERROR(VLOOKUP(AB384,DAY!$A$2:$E$3000,5,0),0)</f>
        <v/>
      </c>
      <c r="AC259" s="90" t="str">
        <f>IFERROR(VLOOKUP(AC384,DAY!$A$2:$E$3000,5,0),0)</f>
        <v/>
      </c>
      <c r="AD259" s="90" t="str">
        <f>IFERROR(VLOOKUP(AD384,DAY!$A$2:$E$3000,5,0),0)</f>
        <v/>
      </c>
      <c r="AE259" s="90" t="str">
        <f>IFERROR(VLOOKUP(AE384,DAY!$A$2:$E$3000,5,0),0)</f>
        <v/>
      </c>
      <c r="AF259" s="338"/>
      <c r="AG259" s="340"/>
      <c r="AH259" s="415"/>
      <c r="AI259" s="417"/>
      <c r="AJ259" s="340"/>
      <c r="AK259" s="212"/>
      <c r="AN259" s="41"/>
      <c r="AO259" s="41"/>
      <c r="AR259" s="37">
        <f>IFERROR(VLOOKUP(AR395,DAY!$A$2:$E$744,4,0),0)</f>
        <v>0</v>
      </c>
    </row>
    <row r="260" spans="1:53" ht="27.75" customHeight="1" x14ac:dyDescent="0.4">
      <c r="A260" s="193"/>
      <c r="B260" s="436" t="str">
        <f>$B$20</f>
        <v>作業員A</v>
      </c>
      <c r="C260" s="126" t="s">
        <v>4</v>
      </c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37">
        <f>IF(COUNT(D260:AE260)=0,+(COUNTIF(D260:AE260,"作業"))+(COUNTIF(D260:AE260,"休日")),"")</f>
        <v>0</v>
      </c>
      <c r="AG260" s="138">
        <f>IF(+COUNT(D260:AE260)=0,(COUNTIF(D260:AE260,"休日")),"")</f>
        <v>0</v>
      </c>
      <c r="AH260" s="424">
        <f>IFERROR(IF(COUNTA(D260:AE260)=0,0,IF(COUNTA(D260:AE260)&lt;28,$G$359,IF(AN261&gt;0.284,$G$357,$G$358))),0)</f>
        <v>0</v>
      </c>
      <c r="AI260" s="141">
        <f>IF(COUNT(D261:AE261)=0,+(COUNTIF(D261:AE261,"作業"))+(COUNTIF(D261:AE261,"休日")),"")</f>
        <v>0</v>
      </c>
      <c r="AJ260" s="138">
        <f>IF(COUNT(D261:AE261)=0,(COUNTIF(D261:AE261,"休日")),"")</f>
        <v>0</v>
      </c>
      <c r="AK260" s="333">
        <f>IFERROR(IF(COUNTA(D261:AE261)=0,0,IF(COUNTA(D261:AE261)&lt;28,$G$359,IF(AO261&gt;0.284,$G$355,$G$356))),0)</f>
        <v>0</v>
      </c>
      <c r="AM260" s="40"/>
      <c r="AN260" s="33"/>
      <c r="AO260" s="33"/>
      <c r="AP260" s="40"/>
      <c r="AQ260" s="40"/>
      <c r="AR260" s="39">
        <f>IFERROR(VLOOKUP(AR608,DAY!$A$2:$E$744,5,0),0)</f>
        <v>0</v>
      </c>
      <c r="AS260" s="42"/>
      <c r="AT260" s="42"/>
      <c r="AU260" s="42"/>
      <c r="AV260" s="42"/>
      <c r="AW260" s="42"/>
      <c r="AX260" s="42"/>
      <c r="AY260" s="42"/>
      <c r="AZ260" s="42"/>
      <c r="BA260" s="42"/>
    </row>
    <row r="261" spans="1:53" ht="27.75" customHeight="1" x14ac:dyDescent="0.4">
      <c r="A261" s="193"/>
      <c r="B261" s="437"/>
      <c r="C261" s="129" t="s">
        <v>5</v>
      </c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433">
        <f>IFERROR(AN261,0)</f>
        <v>0</v>
      </c>
      <c r="AG261" s="434"/>
      <c r="AH261" s="425"/>
      <c r="AI261" s="435">
        <f>IFERROR(AO261,0)</f>
        <v>0</v>
      </c>
      <c r="AJ261" s="434"/>
      <c r="AK261" s="426"/>
      <c r="AN261" s="46" t="e">
        <f>ROUNDDOWN(AG260/AF260,3)</f>
        <v>#DIV/0!</v>
      </c>
      <c r="AO261" s="47" t="e">
        <f>ROUNDDOWN(AJ260/AI260,3)</f>
        <v>#DIV/0!</v>
      </c>
      <c r="AR261" s="43">
        <f>IFERROR(VLOOKUP(AR608,DAY!$A$2:$E$744,6,0),0)</f>
        <v>0</v>
      </c>
    </row>
    <row r="262" spans="1:53" ht="27.75" customHeight="1" x14ac:dyDescent="0.4">
      <c r="A262" s="193"/>
      <c r="B262" s="436" t="str">
        <f>$B$22</f>
        <v>作業員B</v>
      </c>
      <c r="C262" s="126" t="s">
        <v>4</v>
      </c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37">
        <f>IF(COUNT(D262:AE262)=0,+(COUNTIF(D262:AE262,"作業"))+(COUNTIF(D262:AE262,"休日")),"")</f>
        <v>0</v>
      </c>
      <c r="AG262" s="138">
        <f>IF(+COUNT(D262:AE262)=0,(COUNTIF(D262:AE262,"休日")),"")</f>
        <v>0</v>
      </c>
      <c r="AH262" s="424">
        <f>IFERROR(IF(COUNTA(D262:AE262)=0,0,IF(COUNTA(D262:AE262)&lt;28,$G$359,IF(AN263&gt;0.284,$G$357,$G$358))),0)</f>
        <v>0</v>
      </c>
      <c r="AI262" s="141">
        <f>IF(COUNT(D263:AE263)=0,+(COUNTIF(D263:AE263,"作業"))+(COUNTIF(D263:AE263,"休日")),"")</f>
        <v>0</v>
      </c>
      <c r="AJ262" s="138">
        <f>IF(COUNT(D263:AE263)=0,(COUNTIF(D263:AE263,"休日")),"")</f>
        <v>0</v>
      </c>
      <c r="AK262" s="333">
        <f>IFERROR(IF(COUNTA(D263:AE263)=0,0,IF(COUNTA(D263:AE263)&lt;28,$G$359,IF(AO263&gt;0.284,$G$355,$G$356))),0)</f>
        <v>0</v>
      </c>
      <c r="AM262" s="40"/>
      <c r="AN262" s="33"/>
      <c r="AO262" s="33"/>
      <c r="AP262" s="40"/>
      <c r="AQ262" s="40"/>
      <c r="AR262" s="39">
        <f>IFERROR(VLOOKUP(AR604,DAY!$A$2:$E$744,5,0),0)</f>
        <v>0</v>
      </c>
      <c r="AS262" s="42"/>
      <c r="AT262" s="42"/>
      <c r="AU262" s="42"/>
      <c r="AV262" s="42"/>
      <c r="AW262" s="42"/>
      <c r="AX262" s="42"/>
      <c r="AY262" s="42"/>
      <c r="AZ262" s="42"/>
      <c r="BA262" s="42"/>
    </row>
    <row r="263" spans="1:53" ht="27.75" customHeight="1" x14ac:dyDescent="0.4">
      <c r="A263" s="193"/>
      <c r="B263" s="437"/>
      <c r="C263" s="129" t="s">
        <v>5</v>
      </c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433">
        <f>IFERROR(AN263,0)</f>
        <v>0</v>
      </c>
      <c r="AG263" s="434"/>
      <c r="AH263" s="425"/>
      <c r="AI263" s="435">
        <f>IFERROR(AO263,0)</f>
        <v>0</v>
      </c>
      <c r="AJ263" s="434"/>
      <c r="AK263" s="426"/>
      <c r="AN263" s="46" t="e">
        <f>ROUNDDOWN(AG262/AF262,3)</f>
        <v>#DIV/0!</v>
      </c>
      <c r="AO263" s="47" t="e">
        <f>ROUNDDOWN(AJ262/AI262,3)</f>
        <v>#DIV/0!</v>
      </c>
      <c r="AR263" s="43">
        <f>IFERROR(VLOOKUP(AR604,DAY!$A$2:$E$744,6,0),0)</f>
        <v>0</v>
      </c>
    </row>
    <row r="264" spans="1:53" ht="27.75" customHeight="1" x14ac:dyDescent="0.4">
      <c r="A264" s="193"/>
      <c r="B264" s="436" t="str">
        <f>$B$24</f>
        <v>作業員C</v>
      </c>
      <c r="C264" s="126" t="s">
        <v>4</v>
      </c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37">
        <f>IF(COUNT(D264:AE264)=0,+(COUNTIF(D264:AE264,"作業"))+(COUNTIF(D264:AE264,"休日")),"")</f>
        <v>0</v>
      </c>
      <c r="AG264" s="138">
        <f>IF(+COUNT(D264:AE264)=0,(COUNTIF(D264:AE264,"休日")),"")</f>
        <v>0</v>
      </c>
      <c r="AH264" s="424">
        <f>IFERROR(IF(COUNTA(D264:AE264)=0,0,IF(COUNTA(D264:AE264)&lt;28,$G$359,IF(AN265&gt;0.284,$G$357,$G$358))),0)</f>
        <v>0</v>
      </c>
      <c r="AI264" s="141">
        <f>IF(COUNT(D265:AE265)=0,+(COUNTIF(D265:AE265,"作業"))+(COUNTIF(D265:AE265,"休日")),"")</f>
        <v>0</v>
      </c>
      <c r="AJ264" s="138">
        <f>IF(COUNT(D265:AE265)=0,(COUNTIF(D265:AE265,"休日")),"")</f>
        <v>0</v>
      </c>
      <c r="AK264" s="333">
        <f>IFERROR(IF(COUNTA(D265:AE265)=0,0,IF(COUNTA(D265:AE265)&lt;28,$G$359,IF(AO265&gt;0.284,$G$355,$G$356))),0)</f>
        <v>0</v>
      </c>
      <c r="AM264" s="40"/>
      <c r="AN264" s="33"/>
      <c r="AO264" s="33"/>
      <c r="AP264" s="40"/>
      <c r="AQ264" s="40"/>
      <c r="AR264" s="39">
        <f>IFERROR(VLOOKUP(AR606,DAY!$A$2:$E$744,5,0),0)</f>
        <v>0</v>
      </c>
      <c r="AS264" s="42"/>
      <c r="AT264" s="42"/>
      <c r="AU264" s="42"/>
      <c r="AV264" s="42"/>
      <c r="AW264" s="42"/>
      <c r="AX264" s="42"/>
      <c r="AY264" s="42"/>
      <c r="AZ264" s="42"/>
      <c r="BA264" s="42"/>
    </row>
    <row r="265" spans="1:53" ht="27.75" customHeight="1" x14ac:dyDescent="0.4">
      <c r="A265" s="193"/>
      <c r="B265" s="437"/>
      <c r="C265" s="129" t="s">
        <v>5</v>
      </c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433">
        <f>IFERROR(AN265,0)</f>
        <v>0</v>
      </c>
      <c r="AG265" s="434"/>
      <c r="AH265" s="425"/>
      <c r="AI265" s="435">
        <f>IFERROR(AO265,0)</f>
        <v>0</v>
      </c>
      <c r="AJ265" s="434"/>
      <c r="AK265" s="426"/>
      <c r="AN265" s="46" t="e">
        <f>ROUNDDOWN(AG264/AF264,3)</f>
        <v>#DIV/0!</v>
      </c>
      <c r="AO265" s="47" t="e">
        <f>ROUNDDOWN(AJ264/AI264,3)</f>
        <v>#DIV/0!</v>
      </c>
      <c r="AR265" s="43">
        <f>IFERROR(VLOOKUP(AR606,DAY!$A$2:$E$744,6,0),0)</f>
        <v>0</v>
      </c>
    </row>
    <row r="266" spans="1:53" ht="27.75" customHeight="1" x14ac:dyDescent="0.4">
      <c r="A266" s="193"/>
      <c r="B266" s="436" t="str">
        <f>$B$26</f>
        <v>作業員D</v>
      </c>
      <c r="C266" s="126" t="s">
        <v>4</v>
      </c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37">
        <f>IF(COUNT(D266:AE266)=0,+(COUNTIF(D266:AE266,"作業"))+(COUNTIF(D266:AE266,"休日")),"")</f>
        <v>0</v>
      </c>
      <c r="AG266" s="138">
        <f>IF(+COUNT(D266:AE266)=0,(COUNTIF(D266:AE266,"休日")),"")</f>
        <v>0</v>
      </c>
      <c r="AH266" s="424">
        <f>IFERROR(IF(COUNTA(D266:AE266)=0,0,IF(COUNTA(D266:AE266)&lt;28,$G$359,IF(AN267&gt;0.284,$G$357,$G$358))),0)</f>
        <v>0</v>
      </c>
      <c r="AI266" s="141">
        <f>IF(COUNT(D267:AE267)=0,+(COUNTIF(D267:AE267,"作業"))+(COUNTIF(D267:AE267,"休日")),"")</f>
        <v>0</v>
      </c>
      <c r="AJ266" s="138">
        <f>IF(COUNT(D267:AE267)=0,(COUNTIF(D267:AE267,"休日")),"")</f>
        <v>0</v>
      </c>
      <c r="AK266" s="333">
        <f>IFERROR(IF(COUNTA(D267:AE267)=0,0,IF(COUNTA(D267:AE267)&lt;28,$G$359,IF(AO267&gt;0.284,$G$355,$G$356))),0)</f>
        <v>0</v>
      </c>
      <c r="AM266" s="40"/>
      <c r="AN266" s="33"/>
      <c r="AO266" s="33"/>
      <c r="AP266" s="40"/>
      <c r="AQ266" s="40"/>
      <c r="AR266" s="39">
        <f>IFERROR(VLOOKUP(AR608,DAY!$A$2:$E$744,5,0),0)</f>
        <v>0</v>
      </c>
      <c r="AS266" s="42"/>
      <c r="AT266" s="42"/>
      <c r="AU266" s="42"/>
      <c r="AV266" s="42"/>
      <c r="AW266" s="42"/>
      <c r="AX266" s="42"/>
      <c r="AY266" s="42"/>
      <c r="AZ266" s="42"/>
      <c r="BA266" s="42"/>
    </row>
    <row r="267" spans="1:53" ht="27.75" customHeight="1" x14ac:dyDescent="0.4">
      <c r="A267" s="193"/>
      <c r="B267" s="437"/>
      <c r="C267" s="129" t="s">
        <v>5</v>
      </c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433">
        <f>IFERROR(AN267,0)</f>
        <v>0</v>
      </c>
      <c r="AG267" s="434"/>
      <c r="AH267" s="425"/>
      <c r="AI267" s="435">
        <f>IFERROR(AO267,0)</f>
        <v>0</v>
      </c>
      <c r="AJ267" s="434"/>
      <c r="AK267" s="426"/>
      <c r="AN267" s="46" t="e">
        <f>ROUNDDOWN(AG266/AF266,3)</f>
        <v>#DIV/0!</v>
      </c>
      <c r="AO267" s="47" t="e">
        <f>ROUNDDOWN(AJ266/AI266,3)</f>
        <v>#DIV/0!</v>
      </c>
      <c r="AR267" s="43">
        <f>IFERROR(VLOOKUP(AR608,DAY!$A$2:$E$744,6,0),0)</f>
        <v>0</v>
      </c>
    </row>
    <row r="268" spans="1:53" ht="27.75" customHeight="1" x14ac:dyDescent="0.4">
      <c r="A268" s="193"/>
      <c r="B268" s="436" t="str">
        <f>$B$28</f>
        <v>作業員E</v>
      </c>
      <c r="C268" s="126" t="s">
        <v>4</v>
      </c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37">
        <f>IF(COUNT(D268:AE268)=0,+(COUNTIF(D268:AE268,"作業"))+(COUNTIF(D268:AE268,"休日")),"")</f>
        <v>0</v>
      </c>
      <c r="AG268" s="138">
        <f>IF(+COUNT(D268:AE268)=0,(COUNTIF(D268:AE268,"休日")),"")</f>
        <v>0</v>
      </c>
      <c r="AH268" s="424">
        <f>IFERROR(IF(COUNTA(D268:AE268)=0,0,IF(COUNTA(D268:AE268)&lt;28,$G$359,IF(AN269&gt;0.284,$G$357,$G$358))),0)</f>
        <v>0</v>
      </c>
      <c r="AI268" s="141">
        <f>IF(COUNT(D269:AE269)=0,+(COUNTIF(D269:AE269,"作業"))+(COUNTIF(D269:AE269,"休日")),"")</f>
        <v>0</v>
      </c>
      <c r="AJ268" s="138">
        <f>IF(COUNT(D269:AE269)=0,(COUNTIF(D269:AE269,"休日")),"")</f>
        <v>0</v>
      </c>
      <c r="AK268" s="333">
        <f>IFERROR(IF(COUNTA(D269:AE269)=0,0,IF(COUNTA(D269:AE269)&lt;28,$G$359,IF(AO269&gt;0.284,$G$355,$G$356))),0)</f>
        <v>0</v>
      </c>
      <c r="AM268" s="40"/>
      <c r="AN268" s="33"/>
      <c r="AO268" s="33"/>
      <c r="AP268" s="40"/>
      <c r="AQ268" s="40"/>
      <c r="AR268" s="39">
        <f>IFERROR(VLOOKUP(AR610,DAY!$A$2:$E$744,5,0),0)</f>
        <v>0</v>
      </c>
      <c r="AS268" s="42"/>
      <c r="AT268" s="42"/>
      <c r="AU268" s="42"/>
      <c r="AV268" s="42"/>
      <c r="AW268" s="42"/>
      <c r="AX268" s="42"/>
      <c r="AY268" s="42"/>
      <c r="AZ268" s="42"/>
      <c r="BA268" s="42"/>
    </row>
    <row r="269" spans="1:53" ht="27.75" customHeight="1" x14ac:dyDescent="0.4">
      <c r="A269" s="193"/>
      <c r="B269" s="437"/>
      <c r="C269" s="129" t="s">
        <v>5</v>
      </c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433">
        <f>IFERROR(AN269,0)</f>
        <v>0</v>
      </c>
      <c r="AG269" s="434"/>
      <c r="AH269" s="425"/>
      <c r="AI269" s="435">
        <f>IFERROR(AO269,0)</f>
        <v>0</v>
      </c>
      <c r="AJ269" s="434"/>
      <c r="AK269" s="426"/>
      <c r="AN269" s="46" t="e">
        <f>ROUNDDOWN(AG268/AF268,3)</f>
        <v>#DIV/0!</v>
      </c>
      <c r="AO269" s="47" t="e">
        <f>ROUNDDOWN(AJ268/AI268,3)</f>
        <v>#DIV/0!</v>
      </c>
      <c r="AR269" s="43">
        <f>IFERROR(VLOOKUP(AR610,DAY!$A$2:$E$744,6,0),0)</f>
        <v>0</v>
      </c>
    </row>
    <row r="270" spans="1:53" ht="27.75" customHeight="1" x14ac:dyDescent="0.4">
      <c r="A270" s="193"/>
      <c r="B270" s="436" t="str">
        <f>$B$30</f>
        <v>作業員F</v>
      </c>
      <c r="C270" s="126" t="s">
        <v>4</v>
      </c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37">
        <f>IF(COUNT(D270:AE270)=0,+(COUNTIF(D270:AE270,"作業"))+(COUNTIF(D270:AE270,"休日")),"")</f>
        <v>0</v>
      </c>
      <c r="AG270" s="138">
        <f>IF(+COUNT(D270:AE270)=0,(COUNTIF(D270:AE270,"休日")),"")</f>
        <v>0</v>
      </c>
      <c r="AH270" s="424">
        <f>IFERROR(IF(COUNTA(D270:AE270)=0,0,IF(COUNTA(D270:AE270)&lt;28,$G$359,IF(AN271&gt;0.284,$G$357,$G$358))),0)</f>
        <v>0</v>
      </c>
      <c r="AI270" s="141">
        <f>IF(COUNT(D271:AE271)=0,+(COUNTIF(D271:AE271,"作業"))+(COUNTIF(D271:AE271,"休日")),"")</f>
        <v>0</v>
      </c>
      <c r="AJ270" s="138">
        <f>IF(COUNT(D271:AE271)=0,(COUNTIF(D271:AE271,"休日")),"")</f>
        <v>0</v>
      </c>
      <c r="AK270" s="333">
        <f>IFERROR(IF(COUNTA(D271:AE271)=0,0,IF(COUNTA(D271:AE271)&lt;28,$G$359,IF(AO271&gt;0.284,$G$355,$G$356))),0)</f>
        <v>0</v>
      </c>
      <c r="AM270" s="40"/>
      <c r="AN270" s="33"/>
      <c r="AO270" s="33"/>
      <c r="AR270" s="39">
        <f>IFERROR(VLOOKUP(AR395,DAY!$A$2:$E$744,5,0),0)</f>
        <v>0</v>
      </c>
    </row>
    <row r="271" spans="1:53" ht="27.75" customHeight="1" thickBot="1" x14ac:dyDescent="0.45">
      <c r="A271" s="222"/>
      <c r="B271" s="437"/>
      <c r="C271" s="127" t="s">
        <v>5</v>
      </c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335">
        <f>IFERROR(AN271,0)</f>
        <v>0</v>
      </c>
      <c r="AG271" s="336"/>
      <c r="AH271" s="419"/>
      <c r="AI271" s="423">
        <f>IFERROR(AO271,0)</f>
        <v>0</v>
      </c>
      <c r="AJ271" s="336"/>
      <c r="AK271" s="334"/>
      <c r="AN271" s="46" t="e">
        <f>ROUNDDOWN(AG270/AF270,3)</f>
        <v>#DIV/0!</v>
      </c>
      <c r="AO271" s="47" t="e">
        <f>ROUNDDOWN(AJ270/AI270,3)</f>
        <v>#DIV/0!</v>
      </c>
      <c r="AR271" s="43">
        <f>IFERROR(VLOOKUP(AR395,DAY!$A$2:$E$744,6,0),0)</f>
        <v>0</v>
      </c>
    </row>
    <row r="272" spans="1:53" ht="27.75" customHeight="1" thickBot="1" x14ac:dyDescent="0.45">
      <c r="A272" s="196" t="s">
        <v>78</v>
      </c>
      <c r="B272" s="427" t="s">
        <v>0</v>
      </c>
      <c r="C272" s="428"/>
      <c r="D272" s="86">
        <f>IFERROR(VLOOKUP(D385,DAY!$A$2:$E$3000,2,0),0)</f>
        <v>6</v>
      </c>
      <c r="E272" s="86">
        <f>IFERROR(VLOOKUP(E385,DAY!$A$2:$E$3000,2,0),0)</f>
        <v>6</v>
      </c>
      <c r="F272" s="86">
        <f>IFERROR(VLOOKUP(F385,DAY!$A$2:$E$3000,2,0),0)</f>
        <v>6</v>
      </c>
      <c r="G272" s="86">
        <f>IFERROR(VLOOKUP(G385,DAY!$A$2:$E$3000,2,0),0)</f>
        <v>6</v>
      </c>
      <c r="H272" s="86">
        <f>IFERROR(VLOOKUP(H385,DAY!$A$2:$E$3000,2,0),0)</f>
        <v>6</v>
      </c>
      <c r="I272" s="86">
        <f>IFERROR(VLOOKUP(I385,DAY!$A$2:$E$3000,2,0),0)</f>
        <v>6</v>
      </c>
      <c r="J272" s="86">
        <f>IFERROR(VLOOKUP(J385,DAY!$A$2:$E$3000,2,0),0)</f>
        <v>6</v>
      </c>
      <c r="K272" s="86">
        <f>IFERROR(VLOOKUP(K385,DAY!$A$2:$E$3000,2,0),0)</f>
        <v>6</v>
      </c>
      <c r="L272" s="86">
        <f>IFERROR(VLOOKUP(L385,DAY!$A$2:$E$3000,2,0),0)</f>
        <v>7</v>
      </c>
      <c r="M272" s="86">
        <f>IFERROR(VLOOKUP(M385,DAY!$A$2:$E$3000,2,0),0)</f>
        <v>7</v>
      </c>
      <c r="N272" s="86">
        <f>IFERROR(VLOOKUP(N385,DAY!$A$2:$E$3000,2,0),0)</f>
        <v>7</v>
      </c>
      <c r="O272" s="86">
        <f>IFERROR(VLOOKUP(O385,DAY!$A$2:$E$3000,2,0),0)</f>
        <v>7</v>
      </c>
      <c r="P272" s="86">
        <f>IFERROR(VLOOKUP(P385,DAY!$A$2:$E$3000,2,0),0)</f>
        <v>7</v>
      </c>
      <c r="Q272" s="86">
        <f>IFERROR(VLOOKUP(Q385,DAY!$A$2:$E$3000,2,0),0)</f>
        <v>7</v>
      </c>
      <c r="R272" s="86">
        <f>IFERROR(VLOOKUP(R385,DAY!$A$2:$E$3000,2,0),0)</f>
        <v>7</v>
      </c>
      <c r="S272" s="86">
        <f>IFERROR(VLOOKUP(S385,DAY!$A$2:$E$3000,2,0),0)</f>
        <v>7</v>
      </c>
      <c r="T272" s="86">
        <f>IFERROR(VLOOKUP(T385,DAY!$A$2:$E$3000,2,0),0)</f>
        <v>7</v>
      </c>
      <c r="U272" s="86">
        <f>IFERROR(VLOOKUP(U385,DAY!$A$2:$E$3000,2,0),0)</f>
        <v>7</v>
      </c>
      <c r="V272" s="86">
        <f>IFERROR(VLOOKUP(V385,DAY!$A$2:$E$3000,2,0),0)</f>
        <v>7</v>
      </c>
      <c r="W272" s="86">
        <f>IFERROR(VLOOKUP(W385,DAY!$A$2:$E$3000,2,0),0)</f>
        <v>7</v>
      </c>
      <c r="X272" s="86">
        <f>IFERROR(VLOOKUP(X385,DAY!$A$2:$E$3000,2,0),0)</f>
        <v>7</v>
      </c>
      <c r="Y272" s="86">
        <f>IFERROR(VLOOKUP(Y385,DAY!$A$2:$E$3000,2,0),0)</f>
        <v>7</v>
      </c>
      <c r="Z272" s="86">
        <f>IFERROR(VLOOKUP(Z385,DAY!$A$2:$E$3000,2,0),0)</f>
        <v>7</v>
      </c>
      <c r="AA272" s="86">
        <f>IFERROR(VLOOKUP(AA385,DAY!$A$2:$E$3000,2,0),0)</f>
        <v>7</v>
      </c>
      <c r="AB272" s="86">
        <f>IFERROR(VLOOKUP(AB385,DAY!$A$2:$E$3000,2,0),0)</f>
        <v>7</v>
      </c>
      <c r="AC272" s="86">
        <f>IFERROR(VLOOKUP(AC385,DAY!$A$2:$E$3000,2,0),0)</f>
        <v>7</v>
      </c>
      <c r="AD272" s="86">
        <f>IFERROR(VLOOKUP(AD385,DAY!$A$2:$E$3000,2,0),0)</f>
        <v>7</v>
      </c>
      <c r="AE272" s="86">
        <f>IFERROR(VLOOKUP(AE385,DAY!$A$2:$E$3000,2,0),0)</f>
        <v>7</v>
      </c>
      <c r="AF272" s="337" t="s">
        <v>11</v>
      </c>
      <c r="AG272" s="339" t="s">
        <v>12</v>
      </c>
      <c r="AH272" s="414" t="s">
        <v>84</v>
      </c>
      <c r="AI272" s="416" t="s">
        <v>11</v>
      </c>
      <c r="AJ272" s="342" t="s">
        <v>13</v>
      </c>
      <c r="AK272" s="211" t="s">
        <v>84</v>
      </c>
      <c r="AL272" s="40"/>
      <c r="AN272" s="33"/>
      <c r="AO272" s="33"/>
      <c r="AR272" s="45">
        <f>IFERROR(VLOOKUP(AR395,DAY!$A$2:$E$744,7,0),0)</f>
        <v>0</v>
      </c>
    </row>
    <row r="273" spans="1:53" ht="27.75" customHeight="1" x14ac:dyDescent="0.4">
      <c r="A273" s="193"/>
      <c r="B273" s="429" t="s">
        <v>1</v>
      </c>
      <c r="C273" s="430"/>
      <c r="D273" s="87">
        <f>IFERROR(VLOOKUP(D385,DAY!$A$2:$E$3000,3,0),0)</f>
        <v>23</v>
      </c>
      <c r="E273" s="87">
        <f>IFERROR(VLOOKUP(E385,DAY!$A$2:$E$3000,3,0),0)</f>
        <v>24</v>
      </c>
      <c r="F273" s="87">
        <f>IFERROR(VLOOKUP(F385,DAY!$A$2:$E$3000,3,0),0)</f>
        <v>25</v>
      </c>
      <c r="G273" s="87">
        <f>IFERROR(VLOOKUP(G385,DAY!$A$2:$E$3000,3,0),0)</f>
        <v>26</v>
      </c>
      <c r="H273" s="87">
        <f>IFERROR(VLOOKUP(H385,DAY!$A$2:$E$3000,3,0),0)</f>
        <v>27</v>
      </c>
      <c r="I273" s="87">
        <f>IFERROR(VLOOKUP(I385,DAY!$A$2:$E$3000,3,0),0)</f>
        <v>28</v>
      </c>
      <c r="J273" s="87">
        <f>IFERROR(VLOOKUP(J385,DAY!$A$2:$E$3000,3,0),0)</f>
        <v>29</v>
      </c>
      <c r="K273" s="87">
        <f>IFERROR(VLOOKUP(K385,DAY!$A$2:$E$3000,3,0),0)</f>
        <v>30</v>
      </c>
      <c r="L273" s="87">
        <f>IFERROR(VLOOKUP(L385,DAY!$A$2:$E$3000,3,0),0)</f>
        <v>1</v>
      </c>
      <c r="M273" s="87">
        <f>IFERROR(VLOOKUP(M385,DAY!$A$2:$E$3000,3,0),0)</f>
        <v>2</v>
      </c>
      <c r="N273" s="87">
        <f>IFERROR(VLOOKUP(N385,DAY!$A$2:$E$3000,3,0),0)</f>
        <v>3</v>
      </c>
      <c r="O273" s="87">
        <f>IFERROR(VLOOKUP(O385,DAY!$A$2:$E$3000,3,0),0)</f>
        <v>4</v>
      </c>
      <c r="P273" s="87">
        <f>IFERROR(VLOOKUP(P385,DAY!$A$2:$E$3000,3,0),0)</f>
        <v>5</v>
      </c>
      <c r="Q273" s="87">
        <f>IFERROR(VLOOKUP(Q385,DAY!$A$2:$E$3000,3,0),0)</f>
        <v>6</v>
      </c>
      <c r="R273" s="87">
        <f>IFERROR(VLOOKUP(R385,DAY!$A$2:$E$3000,3,0),0)</f>
        <v>7</v>
      </c>
      <c r="S273" s="87">
        <f>IFERROR(VLOOKUP(S385,DAY!$A$2:$E$3000,3,0),0)</f>
        <v>8</v>
      </c>
      <c r="T273" s="87">
        <f>IFERROR(VLOOKUP(T385,DAY!$A$2:$E$3000,3,0),0)</f>
        <v>9</v>
      </c>
      <c r="U273" s="87">
        <f>IFERROR(VLOOKUP(U385,DAY!$A$2:$E$3000,3,0),0)</f>
        <v>10</v>
      </c>
      <c r="V273" s="87">
        <f>IFERROR(VLOOKUP(V385,DAY!$A$2:$E$3000,3,0),0)</f>
        <v>11</v>
      </c>
      <c r="W273" s="87">
        <f>IFERROR(VLOOKUP(W385,DAY!$A$2:$E$3000,3,0),0)</f>
        <v>12</v>
      </c>
      <c r="X273" s="87">
        <f>IFERROR(VLOOKUP(X385,DAY!$A$2:$E$3000,3,0),0)</f>
        <v>13</v>
      </c>
      <c r="Y273" s="87">
        <f>IFERROR(VLOOKUP(Y385,DAY!$A$2:$E$3000,3,0),0)</f>
        <v>14</v>
      </c>
      <c r="Z273" s="87">
        <f>IFERROR(VLOOKUP(Z385,DAY!$A$2:$E$3000,3,0),0)</f>
        <v>15</v>
      </c>
      <c r="AA273" s="87">
        <f>IFERROR(VLOOKUP(AA385,DAY!$A$2:$E$3000,3,0),0)</f>
        <v>16</v>
      </c>
      <c r="AB273" s="87">
        <f>IFERROR(VLOOKUP(AB385,DAY!$A$2:$E$3000,3,0),0)</f>
        <v>17</v>
      </c>
      <c r="AC273" s="87">
        <f>IFERROR(VLOOKUP(AC385,DAY!$A$2:$E$3000,3,0),0)</f>
        <v>18</v>
      </c>
      <c r="AD273" s="87">
        <f>IFERROR(VLOOKUP(AD385,DAY!$A$2:$E$3000,3,0),0)</f>
        <v>19</v>
      </c>
      <c r="AE273" s="88">
        <f>IFERROR(VLOOKUP(AE385,DAY!$A$2:$E$3000,3,0),0)</f>
        <v>20</v>
      </c>
      <c r="AF273" s="338"/>
      <c r="AG273" s="340"/>
      <c r="AH273" s="414"/>
      <c r="AI273" s="417"/>
      <c r="AJ273" s="340"/>
      <c r="AK273" s="211"/>
      <c r="AN273" s="33"/>
      <c r="AO273" s="33"/>
      <c r="AR273" s="124">
        <f>IFERROR(VLOOKUP(AR401,DAY!$A$2:$E$744,2,0),0)</f>
        <v>0</v>
      </c>
    </row>
    <row r="274" spans="1:53" ht="27.75" customHeight="1" x14ac:dyDescent="0.4">
      <c r="A274" s="193"/>
      <c r="B274" s="431" t="s">
        <v>2</v>
      </c>
      <c r="C274" s="432"/>
      <c r="D274" s="89" t="str">
        <f>IFERROR(VLOOKUP(D385,DAY!$A$2:$E$3000,4,0),0)</f>
        <v>月</v>
      </c>
      <c r="E274" s="89" t="str">
        <f>IFERROR(VLOOKUP(E385,DAY!$A$2:$E$3000,4,0),0)</f>
        <v>火</v>
      </c>
      <c r="F274" s="89" t="str">
        <f>IFERROR(VLOOKUP(F385,DAY!$A$2:$E$3000,4,0),0)</f>
        <v>水</v>
      </c>
      <c r="G274" s="89" t="str">
        <f>IFERROR(VLOOKUP(G385,DAY!$A$2:$E$3000,4,0),0)</f>
        <v>木</v>
      </c>
      <c r="H274" s="89" t="str">
        <f>IFERROR(VLOOKUP(H385,DAY!$A$2:$E$3000,4,0),0)</f>
        <v>金</v>
      </c>
      <c r="I274" s="89" t="str">
        <f>IFERROR(VLOOKUP(I385,DAY!$A$2:$E$3000,4,0),0)</f>
        <v>土</v>
      </c>
      <c r="J274" s="89" t="str">
        <f>IFERROR(VLOOKUP(J385,DAY!$A$2:$E$3000,4,0),0)</f>
        <v>日</v>
      </c>
      <c r="K274" s="89" t="str">
        <f>IFERROR(VLOOKUP(K385,DAY!$A$2:$E$3000,4,0),0)</f>
        <v>月</v>
      </c>
      <c r="L274" s="89" t="str">
        <f>IFERROR(VLOOKUP(L385,DAY!$A$2:$E$3000,4,0),0)</f>
        <v>火</v>
      </c>
      <c r="M274" s="89" t="str">
        <f>IFERROR(VLOOKUP(M385,DAY!$A$2:$E$3000,4,0),0)</f>
        <v>水</v>
      </c>
      <c r="N274" s="89" t="str">
        <f>IFERROR(VLOOKUP(N385,DAY!$A$2:$E$3000,4,0),0)</f>
        <v>木</v>
      </c>
      <c r="O274" s="89" t="str">
        <f>IFERROR(VLOOKUP(O385,DAY!$A$2:$E$3000,4,0),0)</f>
        <v>金</v>
      </c>
      <c r="P274" s="89" t="str">
        <f>IFERROR(VLOOKUP(P385,DAY!$A$2:$E$3000,4,0),0)</f>
        <v>土</v>
      </c>
      <c r="Q274" s="89" t="str">
        <f>IFERROR(VLOOKUP(Q385,DAY!$A$2:$E$3000,4,0),0)</f>
        <v>日</v>
      </c>
      <c r="R274" s="89" t="str">
        <f>IFERROR(VLOOKUP(R385,DAY!$A$2:$E$3000,4,0),0)</f>
        <v>月</v>
      </c>
      <c r="S274" s="89" t="str">
        <f>IFERROR(VLOOKUP(S385,DAY!$A$2:$E$3000,4,0),0)</f>
        <v>火</v>
      </c>
      <c r="T274" s="89" t="str">
        <f>IFERROR(VLOOKUP(T385,DAY!$A$2:$E$3000,4,0),0)</f>
        <v>水</v>
      </c>
      <c r="U274" s="89" t="str">
        <f>IFERROR(VLOOKUP(U385,DAY!$A$2:$E$3000,4,0),0)</f>
        <v>木</v>
      </c>
      <c r="V274" s="89" t="str">
        <f>IFERROR(VLOOKUP(V385,DAY!$A$2:$E$3000,4,0),0)</f>
        <v>金</v>
      </c>
      <c r="W274" s="89" t="str">
        <f>IFERROR(VLOOKUP(W385,DAY!$A$2:$E$3000,4,0),0)</f>
        <v>土</v>
      </c>
      <c r="X274" s="89" t="str">
        <f>IFERROR(VLOOKUP(X385,DAY!$A$2:$E$3000,4,0),0)</f>
        <v>日</v>
      </c>
      <c r="Y274" s="89" t="str">
        <f>IFERROR(VLOOKUP(Y385,DAY!$A$2:$E$3000,4,0),0)</f>
        <v>月</v>
      </c>
      <c r="Z274" s="89" t="str">
        <f>IFERROR(VLOOKUP(Z385,DAY!$A$2:$E$3000,4,0),0)</f>
        <v>火</v>
      </c>
      <c r="AA274" s="89" t="str">
        <f>IFERROR(VLOOKUP(AA385,DAY!$A$2:$E$3000,4,0),0)</f>
        <v>水</v>
      </c>
      <c r="AB274" s="89" t="str">
        <f>IFERROR(VLOOKUP(AB385,DAY!$A$2:$E$3000,4,0),0)</f>
        <v>木</v>
      </c>
      <c r="AC274" s="89" t="str">
        <f>IFERROR(VLOOKUP(AC385,DAY!$A$2:$E$3000,4,0),0)</f>
        <v>金</v>
      </c>
      <c r="AD274" s="89" t="str">
        <f>IFERROR(VLOOKUP(AD385,DAY!$A$2:$E$3000,4,0),0)</f>
        <v>土</v>
      </c>
      <c r="AE274" s="89" t="str">
        <f>IFERROR(VLOOKUP(AE385,DAY!$A$2:$E$3000,4,0),0)</f>
        <v>日</v>
      </c>
      <c r="AF274" s="338"/>
      <c r="AG274" s="340"/>
      <c r="AH274" s="414"/>
      <c r="AI274" s="417"/>
      <c r="AJ274" s="340"/>
      <c r="AK274" s="211"/>
      <c r="AN274" s="33"/>
      <c r="AO274" s="33"/>
      <c r="AR274" s="37">
        <f>IFERROR(VLOOKUP(AR401,DAY!$A$2:$E$744,3,0),0)</f>
        <v>0</v>
      </c>
    </row>
    <row r="275" spans="1:53" ht="89.25" customHeight="1" x14ac:dyDescent="0.4">
      <c r="A275" s="193"/>
      <c r="B275" s="438" t="s">
        <v>3</v>
      </c>
      <c r="C275" s="439"/>
      <c r="D275" s="90" t="str">
        <f>IFERROR(VLOOKUP(D385,DAY!$A$2:$E$3000,5,0),0)</f>
        <v/>
      </c>
      <c r="E275" s="90" t="str">
        <f>IFERROR(VLOOKUP(E385,DAY!$A$2:$E$3000,5,0),0)</f>
        <v/>
      </c>
      <c r="F275" s="90" t="str">
        <f>IFERROR(VLOOKUP(F385,DAY!$A$2:$E$3000,5,0),0)</f>
        <v/>
      </c>
      <c r="G275" s="90" t="str">
        <f>IFERROR(VLOOKUP(G385,DAY!$A$2:$E$3000,5,0),0)</f>
        <v/>
      </c>
      <c r="H275" s="90" t="str">
        <f>IFERROR(VLOOKUP(H385,DAY!$A$2:$E$3000,5,0),0)</f>
        <v/>
      </c>
      <c r="I275" s="90" t="str">
        <f>IFERROR(VLOOKUP(I385,DAY!$A$2:$E$3000,5,0),0)</f>
        <v/>
      </c>
      <c r="J275" s="90" t="str">
        <f>IFERROR(VLOOKUP(J385,DAY!$A$2:$E$3000,5,0),0)</f>
        <v/>
      </c>
      <c r="K275" s="90" t="str">
        <f>IFERROR(VLOOKUP(K385,DAY!$A$2:$E$3000,5,0),0)</f>
        <v/>
      </c>
      <c r="L275" s="90" t="str">
        <f>IFERROR(VLOOKUP(L385,DAY!$A$2:$E$3000,5,0),0)</f>
        <v/>
      </c>
      <c r="M275" s="90" t="str">
        <f>IFERROR(VLOOKUP(M385,DAY!$A$2:$E$3000,5,0),0)</f>
        <v/>
      </c>
      <c r="N275" s="90" t="str">
        <f>IFERROR(VLOOKUP(N385,DAY!$A$2:$E$3000,5,0),0)</f>
        <v/>
      </c>
      <c r="O275" s="90" t="str">
        <f>IFERROR(VLOOKUP(O385,DAY!$A$2:$E$3000,5,0),0)</f>
        <v/>
      </c>
      <c r="P275" s="90" t="str">
        <f>IFERROR(VLOOKUP(P385,DAY!$A$2:$E$3000,5,0),0)</f>
        <v/>
      </c>
      <c r="Q275" s="90" t="str">
        <f>IFERROR(VLOOKUP(Q385,DAY!$A$2:$E$3000,5,0),0)</f>
        <v/>
      </c>
      <c r="R275" s="90" t="str">
        <f>IFERROR(VLOOKUP(R385,DAY!$A$2:$E$3000,5,0),0)</f>
        <v/>
      </c>
      <c r="S275" s="90" t="str">
        <f>IFERROR(VLOOKUP(S385,DAY!$A$2:$E$3000,5,0),0)</f>
        <v/>
      </c>
      <c r="T275" s="90" t="str">
        <f>IFERROR(VLOOKUP(T385,DAY!$A$2:$E$3000,5,0),0)</f>
        <v/>
      </c>
      <c r="U275" s="90" t="str">
        <f>IFERROR(VLOOKUP(U385,DAY!$A$2:$E$3000,5,0),0)</f>
        <v/>
      </c>
      <c r="V275" s="90" t="str">
        <f>IFERROR(VLOOKUP(V385,DAY!$A$2:$E$3000,5,0),0)</f>
        <v/>
      </c>
      <c r="W275" s="90" t="str">
        <f>IFERROR(VLOOKUP(W385,DAY!$A$2:$E$3000,5,0),0)</f>
        <v/>
      </c>
      <c r="X275" s="90" t="str">
        <f>IFERROR(VLOOKUP(X385,DAY!$A$2:$E$3000,5,0),0)</f>
        <v/>
      </c>
      <c r="Y275" s="90" t="str">
        <f>IFERROR(VLOOKUP(Y385,DAY!$A$2:$E$3000,5,0),0)</f>
        <v/>
      </c>
      <c r="Z275" s="90" t="str">
        <f>IFERROR(VLOOKUP(Z385,DAY!$A$2:$E$3000,5,0),0)</f>
        <v/>
      </c>
      <c r="AA275" s="90" t="str">
        <f>IFERROR(VLOOKUP(AA385,DAY!$A$2:$E$3000,5,0),0)</f>
        <v/>
      </c>
      <c r="AB275" s="90" t="str">
        <f>IFERROR(VLOOKUP(AB385,DAY!$A$2:$E$3000,5,0),0)</f>
        <v/>
      </c>
      <c r="AC275" s="90" t="str">
        <f>IFERROR(VLOOKUP(AC385,DAY!$A$2:$E$3000,5,0),0)</f>
        <v/>
      </c>
      <c r="AD275" s="90" t="str">
        <f>IFERROR(VLOOKUP(AD385,DAY!$A$2:$E$3000,5,0),0)</f>
        <v/>
      </c>
      <c r="AE275" s="90" t="str">
        <f>IFERROR(VLOOKUP(AE385,DAY!$A$2:$E$3000,5,0),0)</f>
        <v/>
      </c>
      <c r="AF275" s="338"/>
      <c r="AG275" s="340"/>
      <c r="AH275" s="415"/>
      <c r="AI275" s="417"/>
      <c r="AJ275" s="340"/>
      <c r="AK275" s="212"/>
      <c r="AN275" s="41"/>
      <c r="AO275" s="41"/>
      <c r="AR275" s="37">
        <f>IFERROR(VLOOKUP(AR401,DAY!$A$2:$E$744,4,0),0)</f>
        <v>0</v>
      </c>
    </row>
    <row r="276" spans="1:53" ht="27.75" customHeight="1" x14ac:dyDescent="0.4">
      <c r="A276" s="193"/>
      <c r="B276" s="436" t="str">
        <f>$B$20</f>
        <v>作業員A</v>
      </c>
      <c r="C276" s="126" t="s">
        <v>4</v>
      </c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  <c r="AA276" s="172"/>
      <c r="AB276" s="172"/>
      <c r="AC276" s="172"/>
      <c r="AD276" s="172"/>
      <c r="AE276" s="172"/>
      <c r="AF276" s="137">
        <f>IF(COUNT(D276:AE276)=0,+(COUNTIF(D276:AE276,"作業"))+(COUNTIF(D276:AE276,"休日")),"")</f>
        <v>0</v>
      </c>
      <c r="AG276" s="138">
        <f>IF(+COUNT(D276:AE276)=0,(COUNTIF(D276:AE276,"休日")),"")</f>
        <v>0</v>
      </c>
      <c r="AH276" s="424">
        <f>IFERROR(IF(COUNTA(D276:AE276)=0,0,IF(COUNTA(D276:AE276)&lt;28,$G$359,IF(AN277&gt;0.284,$G$357,$G$358))),0)</f>
        <v>0</v>
      </c>
      <c r="AI276" s="141">
        <f>IF(COUNT(D277:AE277)=0,+(COUNTIF(D277:AE277,"作業"))+(COUNTIF(D277:AE277,"休日")),"")</f>
        <v>0</v>
      </c>
      <c r="AJ276" s="138">
        <f>IF(COUNT(D277:AE277)=0,(COUNTIF(D277:AE277,"休日")),"")</f>
        <v>0</v>
      </c>
      <c r="AK276" s="333">
        <f>IFERROR(IF(COUNTA(D277:AE277)=0,0,IF(COUNTA(D277:AE277)&lt;28,$G$359,IF(AO277&gt;0.284,$G$355,$G$356))),0)</f>
        <v>0</v>
      </c>
      <c r="AM276" s="40"/>
      <c r="AN276" s="33"/>
      <c r="AO276" s="33"/>
      <c r="AP276" s="40"/>
      <c r="AQ276" s="40"/>
      <c r="AR276" s="39">
        <f>IFERROR(VLOOKUP(AR624,DAY!$A$2:$E$744,5,0),0)</f>
        <v>0</v>
      </c>
      <c r="AS276" s="42"/>
      <c r="AT276" s="42"/>
      <c r="AU276" s="42"/>
      <c r="AV276" s="42"/>
      <c r="AW276" s="42"/>
      <c r="AX276" s="42"/>
      <c r="AY276" s="42"/>
      <c r="AZ276" s="42"/>
      <c r="BA276" s="42"/>
    </row>
    <row r="277" spans="1:53" ht="27.75" customHeight="1" x14ac:dyDescent="0.4">
      <c r="A277" s="193"/>
      <c r="B277" s="437"/>
      <c r="C277" s="129" t="s">
        <v>5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433">
        <f>IFERROR(AN277,0)</f>
        <v>0</v>
      </c>
      <c r="AG277" s="434"/>
      <c r="AH277" s="425"/>
      <c r="AI277" s="435">
        <f>IFERROR(AO277,0)</f>
        <v>0</v>
      </c>
      <c r="AJ277" s="434"/>
      <c r="AK277" s="426"/>
      <c r="AN277" s="46" t="e">
        <f>ROUNDDOWN(AG276/AF276,3)</f>
        <v>#DIV/0!</v>
      </c>
      <c r="AO277" s="47" t="e">
        <f>ROUNDDOWN(AJ276/AI276,3)</f>
        <v>#DIV/0!</v>
      </c>
      <c r="AR277" s="43">
        <f>IFERROR(VLOOKUP(AR624,DAY!$A$2:$E$744,6,0),0)</f>
        <v>0</v>
      </c>
    </row>
    <row r="278" spans="1:53" ht="27.75" customHeight="1" x14ac:dyDescent="0.4">
      <c r="A278" s="193"/>
      <c r="B278" s="436" t="str">
        <f>$B$22</f>
        <v>作業員B</v>
      </c>
      <c r="C278" s="126" t="s">
        <v>4</v>
      </c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37">
        <f>IF(COUNT(D278:AE278)=0,+(COUNTIF(D278:AE278,"作業"))+(COUNTIF(D278:AE278,"休日")),"")</f>
        <v>0</v>
      </c>
      <c r="AG278" s="138">
        <f>IF(+COUNT(D278:AE278)=0,(COUNTIF(D278:AE278,"休日")),"")</f>
        <v>0</v>
      </c>
      <c r="AH278" s="424">
        <f>IFERROR(IF(COUNTA(D278:AE278)=0,0,IF(COUNTA(D278:AE278)&lt;28,$G$359,IF(AN279&gt;0.284,$G$357,$G$358))),0)</f>
        <v>0</v>
      </c>
      <c r="AI278" s="141">
        <f>IF(COUNT(D279:AE279)=0,+(COUNTIF(D279:AE279,"作業"))+(COUNTIF(D279:AE279,"休日")),"")</f>
        <v>0</v>
      </c>
      <c r="AJ278" s="138">
        <f>IF(COUNT(D279:AE279)=0,(COUNTIF(D279:AE279,"休日")),"")</f>
        <v>0</v>
      </c>
      <c r="AK278" s="333">
        <f>IFERROR(IF(COUNTA(D279:AE279)=0,0,IF(COUNTA(D279:AE279)&lt;28,$G$359,IF(AO279&gt;0.284,$G$355,$G$356))),0)</f>
        <v>0</v>
      </c>
      <c r="AM278" s="40"/>
      <c r="AN278" s="33"/>
      <c r="AO278" s="33"/>
      <c r="AP278" s="40"/>
      <c r="AQ278" s="40"/>
      <c r="AR278" s="39">
        <f>IFERROR(VLOOKUP(AR620,DAY!$A$2:$E$744,5,0),0)</f>
        <v>0</v>
      </c>
      <c r="AS278" s="42"/>
      <c r="AT278" s="42"/>
      <c r="AU278" s="42"/>
      <c r="AV278" s="42"/>
      <c r="AW278" s="42"/>
      <c r="AX278" s="42"/>
      <c r="AY278" s="42"/>
      <c r="AZ278" s="42"/>
      <c r="BA278" s="42"/>
    </row>
    <row r="279" spans="1:53" ht="27.75" customHeight="1" x14ac:dyDescent="0.4">
      <c r="A279" s="193"/>
      <c r="B279" s="437"/>
      <c r="C279" s="129" t="s">
        <v>5</v>
      </c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433">
        <f>IFERROR(AN279,0)</f>
        <v>0</v>
      </c>
      <c r="AG279" s="434"/>
      <c r="AH279" s="425"/>
      <c r="AI279" s="435">
        <f>IFERROR(AO279,0)</f>
        <v>0</v>
      </c>
      <c r="AJ279" s="434"/>
      <c r="AK279" s="426"/>
      <c r="AN279" s="46" t="e">
        <f>ROUNDDOWN(AG278/AF278,3)</f>
        <v>#DIV/0!</v>
      </c>
      <c r="AO279" s="47" t="e">
        <f>ROUNDDOWN(AJ278/AI278,3)</f>
        <v>#DIV/0!</v>
      </c>
      <c r="AR279" s="43">
        <f>IFERROR(VLOOKUP(AR620,DAY!$A$2:$E$744,6,0),0)</f>
        <v>0</v>
      </c>
    </row>
    <row r="280" spans="1:53" ht="27.75" customHeight="1" x14ac:dyDescent="0.4">
      <c r="A280" s="193"/>
      <c r="B280" s="436" t="str">
        <f>$B$24</f>
        <v>作業員C</v>
      </c>
      <c r="C280" s="126" t="s">
        <v>4</v>
      </c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37">
        <f>IF(COUNT(D280:AE280)=0,+(COUNTIF(D280:AE280,"作業"))+(COUNTIF(D280:AE280,"休日")),"")</f>
        <v>0</v>
      </c>
      <c r="AG280" s="138">
        <f>IF(+COUNT(D280:AE280)=0,(COUNTIF(D280:AE280,"休日")),"")</f>
        <v>0</v>
      </c>
      <c r="AH280" s="424">
        <f>IFERROR(IF(COUNTA(D280:AE280)=0,0,IF(COUNTA(D280:AE280)&lt;28,$G$359,IF(AN281&gt;0.284,$G$357,$G$358))),0)</f>
        <v>0</v>
      </c>
      <c r="AI280" s="141">
        <f>IF(COUNT(D281:AE281)=0,+(COUNTIF(D281:AE281,"作業"))+(COUNTIF(D281:AE281,"休日")),"")</f>
        <v>0</v>
      </c>
      <c r="AJ280" s="138">
        <f>IF(COUNT(D281:AE281)=0,(COUNTIF(D281:AE281,"休日")),"")</f>
        <v>0</v>
      </c>
      <c r="AK280" s="333">
        <f>IFERROR(IF(COUNTA(D281:AE281)=0,0,IF(COUNTA(D281:AE281)&lt;28,$G$359,IF(AO281&gt;0.284,$G$355,$G$356))),0)</f>
        <v>0</v>
      </c>
      <c r="AM280" s="40"/>
      <c r="AN280" s="33"/>
      <c r="AO280" s="33"/>
      <c r="AP280" s="40"/>
      <c r="AQ280" s="40"/>
      <c r="AR280" s="39">
        <f>IFERROR(VLOOKUP(AR622,DAY!$A$2:$E$744,5,0),0)</f>
        <v>0</v>
      </c>
      <c r="AS280" s="42"/>
      <c r="AT280" s="42"/>
      <c r="AU280" s="42"/>
      <c r="AV280" s="42"/>
      <c r="AW280" s="42"/>
      <c r="AX280" s="42"/>
      <c r="AY280" s="42"/>
      <c r="AZ280" s="42"/>
      <c r="BA280" s="42"/>
    </row>
    <row r="281" spans="1:53" ht="27.75" customHeight="1" x14ac:dyDescent="0.4">
      <c r="A281" s="193"/>
      <c r="B281" s="437"/>
      <c r="C281" s="129" t="s">
        <v>5</v>
      </c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433">
        <f>IFERROR(AN281,0)</f>
        <v>0</v>
      </c>
      <c r="AG281" s="434"/>
      <c r="AH281" s="425"/>
      <c r="AI281" s="435">
        <f>IFERROR(AO281,0)</f>
        <v>0</v>
      </c>
      <c r="AJ281" s="434"/>
      <c r="AK281" s="426"/>
      <c r="AN281" s="46" t="e">
        <f>ROUNDDOWN(AG280/AF280,3)</f>
        <v>#DIV/0!</v>
      </c>
      <c r="AO281" s="47" t="e">
        <f>ROUNDDOWN(AJ280/AI280,3)</f>
        <v>#DIV/0!</v>
      </c>
      <c r="AR281" s="43">
        <f>IFERROR(VLOOKUP(AR622,DAY!$A$2:$E$744,6,0),0)</f>
        <v>0</v>
      </c>
    </row>
    <row r="282" spans="1:53" ht="27.75" customHeight="1" x14ac:dyDescent="0.4">
      <c r="A282" s="193"/>
      <c r="B282" s="436" t="str">
        <f>$B$26</f>
        <v>作業員D</v>
      </c>
      <c r="C282" s="126" t="s">
        <v>4</v>
      </c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37">
        <f>IF(COUNT(D282:AE282)=0,+(COUNTIF(D282:AE282,"作業"))+(COUNTIF(D282:AE282,"休日")),"")</f>
        <v>0</v>
      </c>
      <c r="AG282" s="138">
        <f>IF(+COUNT(D282:AE282)=0,(COUNTIF(D282:AE282,"休日")),"")</f>
        <v>0</v>
      </c>
      <c r="AH282" s="424">
        <f>IFERROR(IF(COUNTA(D282:AE282)=0,0,IF(COUNTA(D282:AE282)&lt;28,$G$359,IF(AN283&gt;0.284,$G$357,$G$358))),0)</f>
        <v>0</v>
      </c>
      <c r="AI282" s="141">
        <f>IF(COUNT(D283:AE283)=0,+(COUNTIF(D283:AE283,"作業"))+(COUNTIF(D283:AE283,"休日")),"")</f>
        <v>0</v>
      </c>
      <c r="AJ282" s="138">
        <f>IF(COUNT(D283:AE283)=0,(COUNTIF(D283:AE283,"休日")),"")</f>
        <v>0</v>
      </c>
      <c r="AK282" s="333">
        <f>IFERROR(IF(COUNTA(D283:AE283)=0,0,IF(COUNTA(D283:AE283)&lt;28,$G$359,IF(AO283&gt;0.284,$G$355,$G$356))),0)</f>
        <v>0</v>
      </c>
      <c r="AM282" s="40"/>
      <c r="AN282" s="33"/>
      <c r="AO282" s="33"/>
      <c r="AP282" s="40"/>
      <c r="AQ282" s="40"/>
      <c r="AR282" s="39">
        <f>IFERROR(VLOOKUP(AR624,DAY!$A$2:$E$744,5,0),0)</f>
        <v>0</v>
      </c>
      <c r="AS282" s="42"/>
      <c r="AT282" s="42"/>
      <c r="AU282" s="42"/>
      <c r="AV282" s="42"/>
      <c r="AW282" s="42"/>
      <c r="AX282" s="42"/>
      <c r="AY282" s="42"/>
      <c r="AZ282" s="42"/>
      <c r="BA282" s="42"/>
    </row>
    <row r="283" spans="1:53" ht="27.75" customHeight="1" x14ac:dyDescent="0.4">
      <c r="A283" s="193"/>
      <c r="B283" s="437"/>
      <c r="C283" s="129" t="s">
        <v>5</v>
      </c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433">
        <f>IFERROR(AN283,0)</f>
        <v>0</v>
      </c>
      <c r="AG283" s="434"/>
      <c r="AH283" s="425"/>
      <c r="AI283" s="435">
        <f>IFERROR(AO283,0)</f>
        <v>0</v>
      </c>
      <c r="AJ283" s="434"/>
      <c r="AK283" s="426"/>
      <c r="AN283" s="46" t="e">
        <f>ROUNDDOWN(AG282/AF282,3)</f>
        <v>#DIV/0!</v>
      </c>
      <c r="AO283" s="47" t="e">
        <f>ROUNDDOWN(AJ282/AI282,3)</f>
        <v>#DIV/0!</v>
      </c>
      <c r="AR283" s="43">
        <f>IFERROR(VLOOKUP(AR624,DAY!$A$2:$E$744,6,0),0)</f>
        <v>0</v>
      </c>
    </row>
    <row r="284" spans="1:53" ht="27.75" customHeight="1" x14ac:dyDescent="0.4">
      <c r="A284" s="193"/>
      <c r="B284" s="436" t="str">
        <f>$B$28</f>
        <v>作業員E</v>
      </c>
      <c r="C284" s="126" t="s">
        <v>4</v>
      </c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37">
        <f>IF(COUNT(D284:AE284)=0,+(COUNTIF(D284:AE284,"作業"))+(COUNTIF(D284:AE284,"休日")),"")</f>
        <v>0</v>
      </c>
      <c r="AG284" s="138">
        <f>IF(+COUNT(D284:AE284)=0,(COUNTIF(D284:AE284,"休日")),"")</f>
        <v>0</v>
      </c>
      <c r="AH284" s="424">
        <f>IFERROR(IF(COUNTA(D284:AE284)=0,0,IF(COUNTA(D284:AE284)&lt;28,$G$359,IF(AN285&gt;0.284,$G$357,$G$358))),0)</f>
        <v>0</v>
      </c>
      <c r="AI284" s="141">
        <f>IF(COUNT(D285:AE285)=0,+(COUNTIF(D285:AE285,"作業"))+(COUNTIF(D285:AE285,"休日")),"")</f>
        <v>0</v>
      </c>
      <c r="AJ284" s="138">
        <f>IF(COUNT(D285:AE285)=0,(COUNTIF(D285:AE285,"休日")),"")</f>
        <v>0</v>
      </c>
      <c r="AK284" s="333">
        <f>IFERROR(IF(COUNTA(D285:AE285)=0,0,IF(COUNTA(D285:AE285)&lt;28,$G$359,IF(AO285&gt;0.284,$G$355,$G$356))),0)</f>
        <v>0</v>
      </c>
      <c r="AM284" s="40"/>
      <c r="AN284" s="33"/>
      <c r="AO284" s="33"/>
      <c r="AP284" s="40"/>
      <c r="AQ284" s="40"/>
      <c r="AR284" s="39">
        <f>IFERROR(VLOOKUP(AR626,DAY!$A$2:$E$744,5,0),0)</f>
        <v>0</v>
      </c>
      <c r="AS284" s="42"/>
      <c r="AT284" s="42"/>
      <c r="AU284" s="42"/>
      <c r="AV284" s="42"/>
      <c r="AW284" s="42"/>
      <c r="AX284" s="42"/>
      <c r="AY284" s="42"/>
      <c r="AZ284" s="42"/>
      <c r="BA284" s="42"/>
    </row>
    <row r="285" spans="1:53" ht="27.75" customHeight="1" x14ac:dyDescent="0.4">
      <c r="A285" s="193"/>
      <c r="B285" s="437"/>
      <c r="C285" s="129" t="s">
        <v>5</v>
      </c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433">
        <f>IFERROR(AN285,0)</f>
        <v>0</v>
      </c>
      <c r="AG285" s="434"/>
      <c r="AH285" s="425"/>
      <c r="AI285" s="435">
        <f>IFERROR(AO285,0)</f>
        <v>0</v>
      </c>
      <c r="AJ285" s="434"/>
      <c r="AK285" s="426"/>
      <c r="AN285" s="46" t="e">
        <f>ROUNDDOWN(AG284/AF284,3)</f>
        <v>#DIV/0!</v>
      </c>
      <c r="AO285" s="47" t="e">
        <f>ROUNDDOWN(AJ284/AI284,3)</f>
        <v>#DIV/0!</v>
      </c>
      <c r="AR285" s="43">
        <f>IFERROR(VLOOKUP(AR626,DAY!$A$2:$E$744,6,0),0)</f>
        <v>0</v>
      </c>
    </row>
    <row r="286" spans="1:53" ht="27.75" customHeight="1" x14ac:dyDescent="0.4">
      <c r="A286" s="193"/>
      <c r="B286" s="436" t="str">
        <f>$B$30</f>
        <v>作業員F</v>
      </c>
      <c r="C286" s="126" t="s">
        <v>4</v>
      </c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  <c r="AA286" s="172"/>
      <c r="AB286" s="172"/>
      <c r="AC286" s="172"/>
      <c r="AD286" s="172"/>
      <c r="AE286" s="172"/>
      <c r="AF286" s="137">
        <f>IF(COUNT(D286:AE286)=0,+(COUNTIF(D286:AE286,"作業"))+(COUNTIF(D286:AE286,"休日")),"")</f>
        <v>0</v>
      </c>
      <c r="AG286" s="138">
        <f>IF(+COUNT(D286:AE286)=0,(COUNTIF(D286:AE286,"休日")),"")</f>
        <v>0</v>
      </c>
      <c r="AH286" s="424">
        <f>IFERROR(IF(COUNTA(D286:AE286)=0,0,IF(COUNTA(D286:AE286)&lt;28,$G$359,IF(AN287&gt;0.284,$G$357,$G$358))),0)</f>
        <v>0</v>
      </c>
      <c r="AI286" s="141">
        <f>IF(COUNT(D287:AE287)=0,+(COUNTIF(D287:AE287,"作業"))+(COUNTIF(D287:AE287,"休日")),"")</f>
        <v>0</v>
      </c>
      <c r="AJ286" s="138">
        <f>IF(COUNT(D287:AE287)=0,(COUNTIF(D287:AE287,"休日")),"")</f>
        <v>0</v>
      </c>
      <c r="AK286" s="333">
        <f>IFERROR(IF(COUNTA(D287:AE287)=0,0,IF(COUNTA(D287:AE287)&lt;28,$G$359,IF(AO287&gt;0.284,$G$355,$G$356))),0)</f>
        <v>0</v>
      </c>
      <c r="AM286" s="40"/>
      <c r="AN286" s="33"/>
      <c r="AO286" s="33"/>
      <c r="AR286" s="39">
        <f>IFERROR(VLOOKUP(AR401,DAY!$A$2:$E$744,5,0),0)</f>
        <v>0</v>
      </c>
    </row>
    <row r="287" spans="1:53" ht="27.75" customHeight="1" thickBot="1" x14ac:dyDescent="0.45">
      <c r="A287" s="222"/>
      <c r="B287" s="437"/>
      <c r="C287" s="127" t="s">
        <v>5</v>
      </c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335">
        <f>IFERROR(AN287,0)</f>
        <v>0</v>
      </c>
      <c r="AG287" s="336"/>
      <c r="AH287" s="419"/>
      <c r="AI287" s="423">
        <f>IFERROR(AO287,0)</f>
        <v>0</v>
      </c>
      <c r="AJ287" s="336"/>
      <c r="AK287" s="334"/>
      <c r="AN287" s="46" t="e">
        <f>ROUNDDOWN(AG286/AF286,3)</f>
        <v>#DIV/0!</v>
      </c>
      <c r="AO287" s="47" t="e">
        <f>ROUNDDOWN(AJ286/AI286,3)</f>
        <v>#DIV/0!</v>
      </c>
      <c r="AR287" s="43">
        <f>IFERROR(VLOOKUP(AR401,DAY!$A$2:$E$744,6,0),0)</f>
        <v>0</v>
      </c>
    </row>
    <row r="288" spans="1:53" ht="27.75" customHeight="1" thickBot="1" x14ac:dyDescent="0.45">
      <c r="A288" s="196" t="s">
        <v>79</v>
      </c>
      <c r="B288" s="427" t="s">
        <v>0</v>
      </c>
      <c r="C288" s="428"/>
      <c r="D288" s="86">
        <f>IFERROR(VLOOKUP(D386,DAY!$A$2:$E$3000,2,0),0)</f>
        <v>7</v>
      </c>
      <c r="E288" s="86">
        <f>IFERROR(VLOOKUP(E386,DAY!$A$2:$E$3000,2,0),0)</f>
        <v>7</v>
      </c>
      <c r="F288" s="86">
        <f>IFERROR(VLOOKUP(F386,DAY!$A$2:$E$3000,2,0),0)</f>
        <v>7</v>
      </c>
      <c r="G288" s="86">
        <f>IFERROR(VLOOKUP(G386,DAY!$A$2:$E$3000,2,0),0)</f>
        <v>7</v>
      </c>
      <c r="H288" s="86">
        <f>IFERROR(VLOOKUP(H386,DAY!$A$2:$E$3000,2,0),0)</f>
        <v>7</v>
      </c>
      <c r="I288" s="86">
        <f>IFERROR(VLOOKUP(I386,DAY!$A$2:$E$3000,2,0),0)</f>
        <v>7</v>
      </c>
      <c r="J288" s="86">
        <f>IFERROR(VLOOKUP(J386,DAY!$A$2:$E$3000,2,0),0)</f>
        <v>7</v>
      </c>
      <c r="K288" s="86">
        <f>IFERROR(VLOOKUP(K386,DAY!$A$2:$E$3000,2,0),0)</f>
        <v>7</v>
      </c>
      <c r="L288" s="86">
        <f>IFERROR(VLOOKUP(L386,DAY!$A$2:$E$3000,2,0),0)</f>
        <v>7</v>
      </c>
      <c r="M288" s="86">
        <f>IFERROR(VLOOKUP(M386,DAY!$A$2:$E$3000,2,0),0)</f>
        <v>7</v>
      </c>
      <c r="N288" s="86">
        <f>IFERROR(VLOOKUP(N386,DAY!$A$2:$E$3000,2,0),0)</f>
        <v>7</v>
      </c>
      <c r="O288" s="86">
        <f>IFERROR(VLOOKUP(O386,DAY!$A$2:$E$3000,2,0),0)</f>
        <v>8</v>
      </c>
      <c r="P288" s="86">
        <f>IFERROR(VLOOKUP(P386,DAY!$A$2:$E$3000,2,0),0)</f>
        <v>8</v>
      </c>
      <c r="Q288" s="86">
        <f>IFERROR(VLOOKUP(Q386,DAY!$A$2:$E$3000,2,0),0)</f>
        <v>8</v>
      </c>
      <c r="R288" s="86">
        <f>IFERROR(VLOOKUP(R386,DAY!$A$2:$E$3000,2,0),0)</f>
        <v>8</v>
      </c>
      <c r="S288" s="86">
        <f>IFERROR(VLOOKUP(S386,DAY!$A$2:$E$3000,2,0),0)</f>
        <v>8</v>
      </c>
      <c r="T288" s="86">
        <f>IFERROR(VLOOKUP(T386,DAY!$A$2:$E$3000,2,0),0)</f>
        <v>8</v>
      </c>
      <c r="U288" s="86">
        <f>IFERROR(VLOOKUP(U386,DAY!$A$2:$E$3000,2,0),0)</f>
        <v>8</v>
      </c>
      <c r="V288" s="86">
        <f>IFERROR(VLOOKUP(V386,DAY!$A$2:$E$3000,2,0),0)</f>
        <v>8</v>
      </c>
      <c r="W288" s="86">
        <f>IFERROR(VLOOKUP(W386,DAY!$A$2:$E$3000,2,0),0)</f>
        <v>8</v>
      </c>
      <c r="X288" s="86">
        <f>IFERROR(VLOOKUP(X386,DAY!$A$2:$E$3000,2,0),0)</f>
        <v>8</v>
      </c>
      <c r="Y288" s="86">
        <f>IFERROR(VLOOKUP(Y386,DAY!$A$2:$E$3000,2,0),0)</f>
        <v>8</v>
      </c>
      <c r="Z288" s="86">
        <f>IFERROR(VLOOKUP(Z386,DAY!$A$2:$E$3000,2,0),0)</f>
        <v>8</v>
      </c>
      <c r="AA288" s="86">
        <f>IFERROR(VLOOKUP(AA386,DAY!$A$2:$E$3000,2,0),0)</f>
        <v>8</v>
      </c>
      <c r="AB288" s="86">
        <f>IFERROR(VLOOKUP(AB386,DAY!$A$2:$E$3000,2,0),0)</f>
        <v>8</v>
      </c>
      <c r="AC288" s="86">
        <f>IFERROR(VLOOKUP(AC386,DAY!$A$2:$E$3000,2,0),0)</f>
        <v>8</v>
      </c>
      <c r="AD288" s="86">
        <f>IFERROR(VLOOKUP(AD386,DAY!$A$2:$E$3000,2,0),0)</f>
        <v>8</v>
      </c>
      <c r="AE288" s="86">
        <f>IFERROR(VLOOKUP(AE386,DAY!$A$2:$E$3000,2,0),0)</f>
        <v>8</v>
      </c>
      <c r="AF288" s="352" t="s">
        <v>11</v>
      </c>
      <c r="AG288" s="354" t="s">
        <v>12</v>
      </c>
      <c r="AH288" s="413" t="s">
        <v>84</v>
      </c>
      <c r="AI288" s="440" t="s">
        <v>11</v>
      </c>
      <c r="AJ288" s="354" t="s">
        <v>13</v>
      </c>
      <c r="AK288" s="273" t="s">
        <v>84</v>
      </c>
      <c r="AL288" s="40"/>
      <c r="AN288" s="33"/>
      <c r="AO288" s="33"/>
      <c r="AR288" s="45">
        <f>IFERROR(VLOOKUP(AR401,DAY!$A$2:$E$744,7,0),0)</f>
        <v>0</v>
      </c>
    </row>
    <row r="289" spans="1:53" ht="27.75" customHeight="1" x14ac:dyDescent="0.4">
      <c r="A289" s="193"/>
      <c r="B289" s="429" t="s">
        <v>1</v>
      </c>
      <c r="C289" s="430"/>
      <c r="D289" s="87">
        <f>IFERROR(VLOOKUP(D386,DAY!$A$2:$E$3000,3,0),0)</f>
        <v>21</v>
      </c>
      <c r="E289" s="87">
        <f>IFERROR(VLOOKUP(E386,DAY!$A$2:$E$3000,3,0),0)</f>
        <v>22</v>
      </c>
      <c r="F289" s="87">
        <f>IFERROR(VLOOKUP(F386,DAY!$A$2:$E$3000,3,0),0)</f>
        <v>23</v>
      </c>
      <c r="G289" s="87">
        <f>IFERROR(VLOOKUP(G386,DAY!$A$2:$E$3000,3,0),0)</f>
        <v>24</v>
      </c>
      <c r="H289" s="87">
        <f>IFERROR(VLOOKUP(H386,DAY!$A$2:$E$3000,3,0),0)</f>
        <v>25</v>
      </c>
      <c r="I289" s="87">
        <f>IFERROR(VLOOKUP(I386,DAY!$A$2:$E$3000,3,0),0)</f>
        <v>26</v>
      </c>
      <c r="J289" s="87">
        <f>IFERROR(VLOOKUP(J386,DAY!$A$2:$E$3000,3,0),0)</f>
        <v>27</v>
      </c>
      <c r="K289" s="87">
        <f>IFERROR(VLOOKUP(K386,DAY!$A$2:$E$3000,3,0),0)</f>
        <v>28</v>
      </c>
      <c r="L289" s="87">
        <f>IFERROR(VLOOKUP(L386,DAY!$A$2:$E$3000,3,0),0)</f>
        <v>29</v>
      </c>
      <c r="M289" s="87">
        <f>IFERROR(VLOOKUP(M386,DAY!$A$2:$E$3000,3,0),0)</f>
        <v>30</v>
      </c>
      <c r="N289" s="87">
        <f>IFERROR(VLOOKUP(N386,DAY!$A$2:$E$3000,3,0),0)</f>
        <v>31</v>
      </c>
      <c r="O289" s="87">
        <f>IFERROR(VLOOKUP(O386,DAY!$A$2:$E$3000,3,0),0)</f>
        <v>1</v>
      </c>
      <c r="P289" s="87">
        <f>IFERROR(VLOOKUP(P386,DAY!$A$2:$E$3000,3,0),0)</f>
        <v>2</v>
      </c>
      <c r="Q289" s="87">
        <f>IFERROR(VLOOKUP(Q386,DAY!$A$2:$E$3000,3,0),0)</f>
        <v>3</v>
      </c>
      <c r="R289" s="87">
        <f>IFERROR(VLOOKUP(R386,DAY!$A$2:$E$3000,3,0),0)</f>
        <v>4</v>
      </c>
      <c r="S289" s="87">
        <f>IFERROR(VLOOKUP(S386,DAY!$A$2:$E$3000,3,0),0)</f>
        <v>5</v>
      </c>
      <c r="T289" s="87">
        <f>IFERROR(VLOOKUP(T386,DAY!$A$2:$E$3000,3,0),0)</f>
        <v>6</v>
      </c>
      <c r="U289" s="87">
        <f>IFERROR(VLOOKUP(U386,DAY!$A$2:$E$3000,3,0),0)</f>
        <v>7</v>
      </c>
      <c r="V289" s="87">
        <f>IFERROR(VLOOKUP(V386,DAY!$A$2:$E$3000,3,0),0)</f>
        <v>8</v>
      </c>
      <c r="W289" s="87">
        <f>IFERROR(VLOOKUP(W386,DAY!$A$2:$E$3000,3,0),0)</f>
        <v>9</v>
      </c>
      <c r="X289" s="87">
        <f>IFERROR(VLOOKUP(X386,DAY!$A$2:$E$3000,3,0),0)</f>
        <v>10</v>
      </c>
      <c r="Y289" s="87">
        <f>IFERROR(VLOOKUP(Y386,DAY!$A$2:$E$3000,3,0),0)</f>
        <v>11</v>
      </c>
      <c r="Z289" s="87">
        <f>IFERROR(VLOOKUP(Z386,DAY!$A$2:$E$3000,3,0),0)</f>
        <v>12</v>
      </c>
      <c r="AA289" s="87">
        <f>IFERROR(VLOOKUP(AA386,DAY!$A$2:$E$3000,3,0),0)</f>
        <v>13</v>
      </c>
      <c r="AB289" s="87">
        <f>IFERROR(VLOOKUP(AB386,DAY!$A$2:$E$3000,3,0),0)</f>
        <v>14</v>
      </c>
      <c r="AC289" s="87">
        <f>IFERROR(VLOOKUP(AC386,DAY!$A$2:$E$3000,3,0),0)</f>
        <v>15</v>
      </c>
      <c r="AD289" s="87">
        <f>IFERROR(VLOOKUP(AD386,DAY!$A$2:$E$3000,3,0),0)</f>
        <v>16</v>
      </c>
      <c r="AE289" s="88">
        <f>IFERROR(VLOOKUP(AE386,DAY!$A$2:$E$3000,3,0),0)</f>
        <v>17</v>
      </c>
      <c r="AF289" s="353"/>
      <c r="AG289" s="355"/>
      <c r="AH289" s="414"/>
      <c r="AI289" s="441"/>
      <c r="AJ289" s="355"/>
      <c r="AK289" s="211"/>
      <c r="AN289" s="33"/>
      <c r="AO289" s="33"/>
      <c r="AR289" s="124">
        <f>IFERROR(VLOOKUP(AR407,DAY!$A$2:$E$744,2,0),0)</f>
        <v>0</v>
      </c>
    </row>
    <row r="290" spans="1:53" ht="27.75" customHeight="1" x14ac:dyDescent="0.4">
      <c r="A290" s="193"/>
      <c r="B290" s="431" t="s">
        <v>2</v>
      </c>
      <c r="C290" s="432"/>
      <c r="D290" s="89" t="str">
        <f>IFERROR(VLOOKUP(D386,DAY!$A$2:$E$3000,4,0),0)</f>
        <v>月</v>
      </c>
      <c r="E290" s="89" t="str">
        <f>IFERROR(VLOOKUP(E386,DAY!$A$2:$E$3000,4,0),0)</f>
        <v>火</v>
      </c>
      <c r="F290" s="89" t="str">
        <f>IFERROR(VLOOKUP(F386,DAY!$A$2:$E$3000,4,0),0)</f>
        <v>水</v>
      </c>
      <c r="G290" s="89" t="str">
        <f>IFERROR(VLOOKUP(G386,DAY!$A$2:$E$3000,4,0),0)</f>
        <v>木</v>
      </c>
      <c r="H290" s="89" t="str">
        <f>IFERROR(VLOOKUP(H386,DAY!$A$2:$E$3000,4,0),0)</f>
        <v>金</v>
      </c>
      <c r="I290" s="89" t="str">
        <f>IFERROR(VLOOKUP(I386,DAY!$A$2:$E$3000,4,0),0)</f>
        <v>土</v>
      </c>
      <c r="J290" s="89" t="str">
        <f>IFERROR(VLOOKUP(J386,DAY!$A$2:$E$3000,4,0),0)</f>
        <v>日</v>
      </c>
      <c r="K290" s="89" t="str">
        <f>IFERROR(VLOOKUP(K386,DAY!$A$2:$E$3000,4,0),0)</f>
        <v>月</v>
      </c>
      <c r="L290" s="89" t="str">
        <f>IFERROR(VLOOKUP(L386,DAY!$A$2:$E$3000,4,0),0)</f>
        <v>火</v>
      </c>
      <c r="M290" s="89" t="str">
        <f>IFERROR(VLOOKUP(M386,DAY!$A$2:$E$3000,4,0),0)</f>
        <v>水</v>
      </c>
      <c r="N290" s="89" t="str">
        <f>IFERROR(VLOOKUP(N386,DAY!$A$2:$E$3000,4,0),0)</f>
        <v>木</v>
      </c>
      <c r="O290" s="89" t="str">
        <f>IFERROR(VLOOKUP(O386,DAY!$A$2:$E$3000,4,0),0)</f>
        <v>金</v>
      </c>
      <c r="P290" s="89" t="str">
        <f>IFERROR(VLOOKUP(P386,DAY!$A$2:$E$3000,4,0),0)</f>
        <v>土</v>
      </c>
      <c r="Q290" s="89" t="str">
        <f>IFERROR(VLOOKUP(Q386,DAY!$A$2:$E$3000,4,0),0)</f>
        <v>日</v>
      </c>
      <c r="R290" s="89" t="str">
        <f>IFERROR(VLOOKUP(R386,DAY!$A$2:$E$3000,4,0),0)</f>
        <v>月</v>
      </c>
      <c r="S290" s="89" t="str">
        <f>IFERROR(VLOOKUP(S386,DAY!$A$2:$E$3000,4,0),0)</f>
        <v>火</v>
      </c>
      <c r="T290" s="89" t="str">
        <f>IFERROR(VLOOKUP(T386,DAY!$A$2:$E$3000,4,0),0)</f>
        <v>水</v>
      </c>
      <c r="U290" s="89" t="str">
        <f>IFERROR(VLOOKUP(U386,DAY!$A$2:$E$3000,4,0),0)</f>
        <v>木</v>
      </c>
      <c r="V290" s="89" t="str">
        <f>IFERROR(VLOOKUP(V386,DAY!$A$2:$E$3000,4,0),0)</f>
        <v>金</v>
      </c>
      <c r="W290" s="89" t="str">
        <f>IFERROR(VLOOKUP(W386,DAY!$A$2:$E$3000,4,0),0)</f>
        <v>土</v>
      </c>
      <c r="X290" s="89" t="str">
        <f>IFERROR(VLOOKUP(X386,DAY!$A$2:$E$3000,4,0),0)</f>
        <v>日</v>
      </c>
      <c r="Y290" s="89" t="str">
        <f>IFERROR(VLOOKUP(Y386,DAY!$A$2:$E$3000,4,0),0)</f>
        <v>月</v>
      </c>
      <c r="Z290" s="89" t="str">
        <f>IFERROR(VLOOKUP(Z386,DAY!$A$2:$E$3000,4,0),0)</f>
        <v>火</v>
      </c>
      <c r="AA290" s="89" t="str">
        <f>IFERROR(VLOOKUP(AA386,DAY!$A$2:$E$3000,4,0),0)</f>
        <v>水</v>
      </c>
      <c r="AB290" s="89" t="str">
        <f>IFERROR(VLOOKUP(AB386,DAY!$A$2:$E$3000,4,0),0)</f>
        <v>木</v>
      </c>
      <c r="AC290" s="89" t="str">
        <f>IFERROR(VLOOKUP(AC386,DAY!$A$2:$E$3000,4,0),0)</f>
        <v>金</v>
      </c>
      <c r="AD290" s="89" t="str">
        <f>IFERROR(VLOOKUP(AD386,DAY!$A$2:$E$3000,4,0),0)</f>
        <v>土</v>
      </c>
      <c r="AE290" s="89" t="str">
        <f>IFERROR(VLOOKUP(AE386,DAY!$A$2:$E$3000,4,0),0)</f>
        <v>日</v>
      </c>
      <c r="AF290" s="353"/>
      <c r="AG290" s="355"/>
      <c r="AH290" s="414"/>
      <c r="AI290" s="441"/>
      <c r="AJ290" s="355"/>
      <c r="AK290" s="211"/>
      <c r="AN290" s="33"/>
      <c r="AO290" s="33"/>
      <c r="AR290" s="37">
        <f>IFERROR(VLOOKUP(AR407,DAY!$A$2:$E$744,3,0),0)</f>
        <v>0</v>
      </c>
    </row>
    <row r="291" spans="1:53" ht="89.25" customHeight="1" x14ac:dyDescent="0.4">
      <c r="A291" s="193"/>
      <c r="B291" s="438" t="s">
        <v>3</v>
      </c>
      <c r="C291" s="439"/>
      <c r="D291" s="90" t="str">
        <f>IFERROR(VLOOKUP(D386,DAY!$A$2:$E$3000,5,0),0)</f>
        <v>海の日</v>
      </c>
      <c r="E291" s="90" t="str">
        <f>IFERROR(VLOOKUP(E386,DAY!$A$2:$E$3000,5,0),0)</f>
        <v/>
      </c>
      <c r="F291" s="90" t="str">
        <f>IFERROR(VLOOKUP(F386,DAY!$A$2:$E$3000,5,0),0)</f>
        <v/>
      </c>
      <c r="G291" s="90" t="str">
        <f>IFERROR(VLOOKUP(G386,DAY!$A$2:$E$3000,5,0),0)</f>
        <v/>
      </c>
      <c r="H291" s="90" t="str">
        <f>IFERROR(VLOOKUP(H386,DAY!$A$2:$E$3000,5,0),0)</f>
        <v/>
      </c>
      <c r="I291" s="90" t="str">
        <f>IFERROR(VLOOKUP(I386,DAY!$A$2:$E$3000,5,0),0)</f>
        <v/>
      </c>
      <c r="J291" s="90" t="str">
        <f>IFERROR(VLOOKUP(J386,DAY!$A$2:$E$3000,5,0),0)</f>
        <v/>
      </c>
      <c r="K291" s="90" t="str">
        <f>IFERROR(VLOOKUP(K386,DAY!$A$2:$E$3000,5,0),0)</f>
        <v/>
      </c>
      <c r="L291" s="90" t="str">
        <f>IFERROR(VLOOKUP(L386,DAY!$A$2:$E$3000,5,0),0)</f>
        <v/>
      </c>
      <c r="M291" s="90" t="str">
        <f>IFERROR(VLOOKUP(M386,DAY!$A$2:$E$3000,5,0),0)</f>
        <v/>
      </c>
      <c r="N291" s="90" t="str">
        <f>IFERROR(VLOOKUP(N386,DAY!$A$2:$E$3000,5,0),0)</f>
        <v/>
      </c>
      <c r="O291" s="90" t="str">
        <f>IFERROR(VLOOKUP(O386,DAY!$A$2:$E$3000,5,0),0)</f>
        <v/>
      </c>
      <c r="P291" s="90" t="str">
        <f>IFERROR(VLOOKUP(P386,DAY!$A$2:$E$3000,5,0),0)</f>
        <v/>
      </c>
      <c r="Q291" s="90" t="str">
        <f>IFERROR(VLOOKUP(Q386,DAY!$A$2:$E$3000,5,0),0)</f>
        <v/>
      </c>
      <c r="R291" s="90" t="str">
        <f>IFERROR(VLOOKUP(R386,DAY!$A$2:$E$3000,5,0),0)</f>
        <v/>
      </c>
      <c r="S291" s="90" t="str">
        <f>IFERROR(VLOOKUP(S386,DAY!$A$2:$E$3000,5,0),0)</f>
        <v/>
      </c>
      <c r="T291" s="90" t="str">
        <f>IFERROR(VLOOKUP(T386,DAY!$A$2:$E$3000,5,0),0)</f>
        <v/>
      </c>
      <c r="U291" s="90" t="str">
        <f>IFERROR(VLOOKUP(U386,DAY!$A$2:$E$3000,5,0),0)</f>
        <v/>
      </c>
      <c r="V291" s="90" t="str">
        <f>IFERROR(VLOOKUP(V386,DAY!$A$2:$E$3000,5,0),0)</f>
        <v/>
      </c>
      <c r="W291" s="90" t="str">
        <f>IFERROR(VLOOKUP(W386,DAY!$A$2:$E$3000,5,0),0)</f>
        <v/>
      </c>
      <c r="X291" s="90" t="str">
        <f>IFERROR(VLOOKUP(X386,DAY!$A$2:$E$3000,5,0),0)</f>
        <v/>
      </c>
      <c r="Y291" s="90" t="str">
        <f>IFERROR(VLOOKUP(Y386,DAY!$A$2:$E$3000,5,0),0)</f>
        <v>山の日</v>
      </c>
      <c r="Z291" s="90" t="str">
        <f>IFERROR(VLOOKUP(Z386,DAY!$A$2:$E$3000,5,0),0)</f>
        <v/>
      </c>
      <c r="AA291" s="90" t="str">
        <f>IFERROR(VLOOKUP(AA386,DAY!$A$2:$E$3000,5,0),0)</f>
        <v/>
      </c>
      <c r="AB291" s="90" t="str">
        <f>IFERROR(VLOOKUP(AB386,DAY!$A$2:$E$3000,5,0),0)</f>
        <v/>
      </c>
      <c r="AC291" s="90" t="str">
        <f>IFERROR(VLOOKUP(AC386,DAY!$A$2:$E$3000,5,0),0)</f>
        <v/>
      </c>
      <c r="AD291" s="90" t="str">
        <f>IFERROR(VLOOKUP(AD386,DAY!$A$2:$E$3000,5,0),0)</f>
        <v/>
      </c>
      <c r="AE291" s="90" t="str">
        <f>IFERROR(VLOOKUP(AE386,DAY!$A$2:$E$3000,5,0),0)</f>
        <v/>
      </c>
      <c r="AF291" s="337"/>
      <c r="AG291" s="339"/>
      <c r="AH291" s="415"/>
      <c r="AI291" s="442"/>
      <c r="AJ291" s="339"/>
      <c r="AK291" s="212"/>
      <c r="AN291" s="41"/>
      <c r="AO291" s="41"/>
      <c r="AR291" s="37">
        <f>IFERROR(VLOOKUP(AR407,DAY!$A$2:$E$744,4,0),0)</f>
        <v>0</v>
      </c>
    </row>
    <row r="292" spans="1:53" ht="27.75" customHeight="1" x14ac:dyDescent="0.4">
      <c r="A292" s="193"/>
      <c r="B292" s="436" t="str">
        <f>$B$20</f>
        <v>作業員A</v>
      </c>
      <c r="C292" s="126" t="s">
        <v>4</v>
      </c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72"/>
      <c r="AA292" s="172"/>
      <c r="AB292" s="172"/>
      <c r="AC292" s="172"/>
      <c r="AD292" s="172"/>
      <c r="AE292" s="172"/>
      <c r="AF292" s="137">
        <f>IF(COUNT(D292:AE292)=0,+(COUNTIF(D292:AE292,"作業"))+(COUNTIF(D292:AE292,"休日")),"")</f>
        <v>0</v>
      </c>
      <c r="AG292" s="138">
        <f>IF(+COUNT(D292:AE292)=0,(COUNTIF(D292:AE292,"休日")),"")</f>
        <v>0</v>
      </c>
      <c r="AH292" s="424">
        <f>IFERROR(IF(COUNTA(D292:AE292)=0,0,IF(COUNTA(D292:AE292)&lt;28,$G$359,IF(AN293&gt;0.284,$G$357,$G$358))),0)</f>
        <v>0</v>
      </c>
      <c r="AI292" s="141">
        <f>IF(COUNT(D293:AE293)=0,+(COUNTIF(D293:AE293,"作業"))+(COUNTIF(D293:AE293,"休日")),"")</f>
        <v>0</v>
      </c>
      <c r="AJ292" s="138">
        <f>IF(COUNT(D293:AE293)=0,(COUNTIF(D293:AE293,"休日")),"")</f>
        <v>0</v>
      </c>
      <c r="AK292" s="333">
        <f>IFERROR(IF(COUNTA(D293:AE293)=0,0,IF(COUNTA(D293:AE293)&lt;28,$G$359,IF(AO293&gt;0.284,$G$355,$G$356))),0)</f>
        <v>0</v>
      </c>
      <c r="AM292" s="40"/>
      <c r="AN292" s="33"/>
      <c r="AO292" s="33"/>
      <c r="AP292" s="40"/>
      <c r="AQ292" s="40"/>
      <c r="AR292" s="39">
        <f>IFERROR(VLOOKUP(AR640,DAY!$A$2:$E$744,5,0),0)</f>
        <v>0</v>
      </c>
      <c r="AS292" s="42"/>
      <c r="AT292" s="42"/>
      <c r="AU292" s="42"/>
      <c r="AV292" s="42"/>
      <c r="AW292" s="42"/>
      <c r="AX292" s="42"/>
      <c r="AY292" s="42"/>
      <c r="AZ292" s="42"/>
      <c r="BA292" s="42"/>
    </row>
    <row r="293" spans="1:53" ht="27.75" customHeight="1" x14ac:dyDescent="0.4">
      <c r="A293" s="193"/>
      <c r="B293" s="437"/>
      <c r="C293" s="129" t="s">
        <v>5</v>
      </c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433">
        <f>IFERROR(AN293,0)</f>
        <v>0</v>
      </c>
      <c r="AG293" s="434"/>
      <c r="AH293" s="425"/>
      <c r="AI293" s="435">
        <f>IFERROR(AO293,0)</f>
        <v>0</v>
      </c>
      <c r="AJ293" s="434"/>
      <c r="AK293" s="426"/>
      <c r="AN293" s="46" t="e">
        <f>ROUNDDOWN(AG292/AF292,3)</f>
        <v>#DIV/0!</v>
      </c>
      <c r="AO293" s="47" t="e">
        <f>ROUNDDOWN(AJ292/AI292,3)</f>
        <v>#DIV/0!</v>
      </c>
      <c r="AR293" s="43">
        <f>IFERROR(VLOOKUP(AR640,DAY!$A$2:$E$744,6,0),0)</f>
        <v>0</v>
      </c>
    </row>
    <row r="294" spans="1:53" ht="27.75" customHeight="1" x14ac:dyDescent="0.4">
      <c r="A294" s="193"/>
      <c r="B294" s="436" t="str">
        <f>$B$22</f>
        <v>作業員B</v>
      </c>
      <c r="C294" s="126" t="s">
        <v>4</v>
      </c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  <c r="AA294" s="172"/>
      <c r="AB294" s="172"/>
      <c r="AC294" s="172"/>
      <c r="AD294" s="172"/>
      <c r="AE294" s="172"/>
      <c r="AF294" s="137">
        <f>IF(COUNT(D294:AE294)=0,+(COUNTIF(D294:AE294,"作業"))+(COUNTIF(D294:AE294,"休日")),"")</f>
        <v>0</v>
      </c>
      <c r="AG294" s="138">
        <f>IF(+COUNT(D294:AE294)=0,(COUNTIF(D294:AE294,"休日")),"")</f>
        <v>0</v>
      </c>
      <c r="AH294" s="424">
        <f>IFERROR(IF(COUNTA(D294:AE294)=0,0,IF(COUNTA(D294:AE294)&lt;28,$G$359,IF(AN295&gt;0.284,$G$357,$G$358))),0)</f>
        <v>0</v>
      </c>
      <c r="AI294" s="141">
        <f>IF(COUNT(D295:AE295)=0,+(COUNTIF(D295:AE295,"作業"))+(COUNTIF(D295:AE295,"休日")),"")</f>
        <v>0</v>
      </c>
      <c r="AJ294" s="138">
        <f>IF(COUNT(D295:AE295)=0,(COUNTIF(D295:AE295,"休日")),"")</f>
        <v>0</v>
      </c>
      <c r="AK294" s="333">
        <f>IFERROR(IF(COUNTA(D295:AE295)=0,0,IF(COUNTA(D295:AE295)&lt;28,$G$359,IF(AO295&gt;0.284,$G$355,$G$356))),0)</f>
        <v>0</v>
      </c>
      <c r="AM294" s="40"/>
      <c r="AN294" s="33"/>
      <c r="AO294" s="33"/>
      <c r="AP294" s="40"/>
      <c r="AQ294" s="40"/>
      <c r="AR294" s="39">
        <f>IFERROR(VLOOKUP(AR636,DAY!$A$2:$E$744,5,0),0)</f>
        <v>0</v>
      </c>
      <c r="AS294" s="42"/>
      <c r="AT294" s="42"/>
      <c r="AU294" s="42"/>
      <c r="AV294" s="42"/>
      <c r="AW294" s="42"/>
      <c r="AX294" s="42"/>
      <c r="AY294" s="42"/>
      <c r="AZ294" s="42"/>
      <c r="BA294" s="42"/>
    </row>
    <row r="295" spans="1:53" ht="27.75" customHeight="1" x14ac:dyDescent="0.4">
      <c r="A295" s="193"/>
      <c r="B295" s="437"/>
      <c r="C295" s="129" t="s">
        <v>5</v>
      </c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433">
        <f>IFERROR(AN295,0)</f>
        <v>0</v>
      </c>
      <c r="AG295" s="434"/>
      <c r="AH295" s="425"/>
      <c r="AI295" s="435">
        <f>IFERROR(AO295,0)</f>
        <v>0</v>
      </c>
      <c r="AJ295" s="434"/>
      <c r="AK295" s="426"/>
      <c r="AN295" s="46" t="e">
        <f>ROUNDDOWN(AG294/AF294,3)</f>
        <v>#DIV/0!</v>
      </c>
      <c r="AO295" s="47" t="e">
        <f>ROUNDDOWN(AJ294/AI294,3)</f>
        <v>#DIV/0!</v>
      </c>
      <c r="AR295" s="43">
        <f>IFERROR(VLOOKUP(AR636,DAY!$A$2:$E$744,6,0),0)</f>
        <v>0</v>
      </c>
    </row>
    <row r="296" spans="1:53" ht="27.75" customHeight="1" x14ac:dyDescent="0.4">
      <c r="A296" s="193"/>
      <c r="B296" s="436" t="str">
        <f>$B$24</f>
        <v>作業員C</v>
      </c>
      <c r="C296" s="126" t="s">
        <v>4</v>
      </c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37">
        <f>IF(COUNT(D296:AE296)=0,+(COUNTIF(D296:AE296,"作業"))+(COUNTIF(D296:AE296,"休日")),"")</f>
        <v>0</v>
      </c>
      <c r="AG296" s="138">
        <f>IF(+COUNT(D296:AE296)=0,(COUNTIF(D296:AE296,"休日")),"")</f>
        <v>0</v>
      </c>
      <c r="AH296" s="424">
        <f>IFERROR(IF(COUNTA(D296:AE296)=0,0,IF(COUNTA(D296:AE296)&lt;28,$G$359,IF(AN297&gt;0.284,$G$357,$G$358))),0)</f>
        <v>0</v>
      </c>
      <c r="AI296" s="141">
        <f>IF(COUNT(D297:AE297)=0,+(COUNTIF(D297:AE297,"作業"))+(COUNTIF(D297:AE297,"休日")),"")</f>
        <v>0</v>
      </c>
      <c r="AJ296" s="138">
        <f>IF(COUNT(D297:AE297)=0,(COUNTIF(D297:AE297,"休日")),"")</f>
        <v>0</v>
      </c>
      <c r="AK296" s="333">
        <f>IFERROR(IF(COUNTA(D297:AE297)=0,0,IF(COUNTA(D297:AE297)&lt;28,$G$359,IF(AO297&gt;0.284,$G$355,$G$356))),0)</f>
        <v>0</v>
      </c>
      <c r="AM296" s="40"/>
      <c r="AN296" s="33"/>
      <c r="AO296" s="33"/>
      <c r="AP296" s="40"/>
      <c r="AQ296" s="40"/>
      <c r="AR296" s="39">
        <f>IFERROR(VLOOKUP(AR638,DAY!$A$2:$E$744,5,0),0)</f>
        <v>0</v>
      </c>
      <c r="AS296" s="42"/>
      <c r="AT296" s="42"/>
      <c r="AU296" s="42"/>
      <c r="AV296" s="42"/>
      <c r="AW296" s="42"/>
      <c r="AX296" s="42"/>
      <c r="AY296" s="42"/>
      <c r="AZ296" s="42"/>
      <c r="BA296" s="42"/>
    </row>
    <row r="297" spans="1:53" ht="27.75" customHeight="1" x14ac:dyDescent="0.4">
      <c r="A297" s="193"/>
      <c r="B297" s="437"/>
      <c r="C297" s="129" t="s">
        <v>5</v>
      </c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433">
        <f>IFERROR(AN297,0)</f>
        <v>0</v>
      </c>
      <c r="AG297" s="434"/>
      <c r="AH297" s="425"/>
      <c r="AI297" s="435">
        <f>IFERROR(AO297,0)</f>
        <v>0</v>
      </c>
      <c r="AJ297" s="434"/>
      <c r="AK297" s="426"/>
      <c r="AN297" s="46" t="e">
        <f>ROUNDDOWN(AG296/AF296,3)</f>
        <v>#DIV/0!</v>
      </c>
      <c r="AO297" s="47" t="e">
        <f>ROUNDDOWN(AJ296/AI296,3)</f>
        <v>#DIV/0!</v>
      </c>
      <c r="AR297" s="43">
        <f>IFERROR(VLOOKUP(AR638,DAY!$A$2:$E$744,6,0),0)</f>
        <v>0</v>
      </c>
    </row>
    <row r="298" spans="1:53" ht="27.75" customHeight="1" x14ac:dyDescent="0.4">
      <c r="A298" s="193"/>
      <c r="B298" s="436" t="str">
        <f>$B$26</f>
        <v>作業員D</v>
      </c>
      <c r="C298" s="126" t="s">
        <v>4</v>
      </c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37">
        <f>IF(COUNT(D298:AE298)=0,+(COUNTIF(D298:AE298,"作業"))+(COUNTIF(D298:AE298,"休日")),"")</f>
        <v>0</v>
      </c>
      <c r="AG298" s="138">
        <f>IF(+COUNT(D298:AE298)=0,(COUNTIF(D298:AE298,"休日")),"")</f>
        <v>0</v>
      </c>
      <c r="AH298" s="424">
        <f>IFERROR(IF(COUNTA(D298:AE298)=0,0,IF(COUNTA(D298:AE298)&lt;28,$G$359,IF(AN299&gt;0.284,$G$357,$G$358))),0)</f>
        <v>0</v>
      </c>
      <c r="AI298" s="141">
        <f>IF(COUNT(D299:AE299)=0,+(COUNTIF(D299:AE299,"作業"))+(COUNTIF(D299:AE299,"休日")),"")</f>
        <v>0</v>
      </c>
      <c r="AJ298" s="138">
        <f>IF(COUNT(D299:AE299)=0,(COUNTIF(D299:AE299,"休日")),"")</f>
        <v>0</v>
      </c>
      <c r="AK298" s="333">
        <f>IFERROR(IF(COUNTA(D299:AE299)=0,0,IF(COUNTA(D299:AE299)&lt;28,$G$359,IF(AO299&gt;0.284,$G$355,$G$356))),0)</f>
        <v>0</v>
      </c>
      <c r="AM298" s="40"/>
      <c r="AN298" s="33"/>
      <c r="AO298" s="33"/>
      <c r="AP298" s="40"/>
      <c r="AQ298" s="40"/>
      <c r="AR298" s="39">
        <f>IFERROR(VLOOKUP(AR640,DAY!$A$2:$E$744,5,0),0)</f>
        <v>0</v>
      </c>
      <c r="AS298" s="42"/>
      <c r="AT298" s="42"/>
      <c r="AU298" s="42"/>
      <c r="AV298" s="42"/>
      <c r="AW298" s="42"/>
      <c r="AX298" s="42"/>
      <c r="AY298" s="42"/>
      <c r="AZ298" s="42"/>
      <c r="BA298" s="42"/>
    </row>
    <row r="299" spans="1:53" ht="27.75" customHeight="1" x14ac:dyDescent="0.4">
      <c r="A299" s="193"/>
      <c r="B299" s="437"/>
      <c r="C299" s="129" t="s">
        <v>5</v>
      </c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4"/>
      <c r="AE299" s="174"/>
      <c r="AF299" s="433">
        <f>IFERROR(AN299,0)</f>
        <v>0</v>
      </c>
      <c r="AG299" s="434"/>
      <c r="AH299" s="425"/>
      <c r="AI299" s="435">
        <f>IFERROR(AO299,0)</f>
        <v>0</v>
      </c>
      <c r="AJ299" s="434"/>
      <c r="AK299" s="426"/>
      <c r="AN299" s="46" t="e">
        <f>ROUNDDOWN(AG298/AF298,3)</f>
        <v>#DIV/0!</v>
      </c>
      <c r="AO299" s="47" t="e">
        <f>ROUNDDOWN(AJ298/AI298,3)</f>
        <v>#DIV/0!</v>
      </c>
      <c r="AR299" s="43">
        <f>IFERROR(VLOOKUP(AR640,DAY!$A$2:$E$744,6,0),0)</f>
        <v>0</v>
      </c>
    </row>
    <row r="300" spans="1:53" ht="27.75" customHeight="1" x14ac:dyDescent="0.4">
      <c r="A300" s="193"/>
      <c r="B300" s="436" t="str">
        <f>$B$28</f>
        <v>作業員E</v>
      </c>
      <c r="C300" s="126" t="s">
        <v>4</v>
      </c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37">
        <f>IF(COUNT(D300:AE300)=0,+(COUNTIF(D300:AE300,"作業"))+(COUNTIF(D300:AE300,"休日")),"")</f>
        <v>0</v>
      </c>
      <c r="AG300" s="138">
        <f>IF(+COUNT(D300:AE300)=0,(COUNTIF(D300:AE300,"休日")),"")</f>
        <v>0</v>
      </c>
      <c r="AH300" s="424">
        <f>IFERROR(IF(COUNTA(D300:AE300)=0,0,IF(COUNTA(D300:AE300)&lt;28,$G$359,IF(AN301&gt;0.284,$G$357,$G$358))),0)</f>
        <v>0</v>
      </c>
      <c r="AI300" s="141">
        <f>IF(COUNT(D301:AE301)=0,+(COUNTIF(D301:AE301,"作業"))+(COUNTIF(D301:AE301,"休日")),"")</f>
        <v>0</v>
      </c>
      <c r="AJ300" s="138">
        <f>IF(COUNT(D301:AE301)=0,(COUNTIF(D301:AE301,"休日")),"")</f>
        <v>0</v>
      </c>
      <c r="AK300" s="333">
        <f>IFERROR(IF(COUNTA(D301:AE301)=0,0,IF(COUNTA(D301:AE301)&lt;28,$G$359,IF(AO301&gt;0.284,$G$355,$G$356))),0)</f>
        <v>0</v>
      </c>
      <c r="AM300" s="40"/>
      <c r="AN300" s="33"/>
      <c r="AO300" s="33"/>
      <c r="AP300" s="40"/>
      <c r="AQ300" s="40"/>
      <c r="AR300" s="39">
        <f>IFERROR(VLOOKUP(AR642,DAY!$A$2:$E$744,5,0),0)</f>
        <v>0</v>
      </c>
      <c r="AS300" s="42"/>
      <c r="AT300" s="42"/>
      <c r="AU300" s="42"/>
      <c r="AV300" s="42"/>
      <c r="AW300" s="42"/>
      <c r="AX300" s="42"/>
      <c r="AY300" s="42"/>
      <c r="AZ300" s="42"/>
      <c r="BA300" s="42"/>
    </row>
    <row r="301" spans="1:53" ht="27.75" customHeight="1" x14ac:dyDescent="0.4">
      <c r="A301" s="193"/>
      <c r="B301" s="437"/>
      <c r="C301" s="129" t="s">
        <v>5</v>
      </c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433">
        <f>IFERROR(AN301,0)</f>
        <v>0</v>
      </c>
      <c r="AG301" s="434"/>
      <c r="AH301" s="425"/>
      <c r="AI301" s="435">
        <f>IFERROR(AO301,0)</f>
        <v>0</v>
      </c>
      <c r="AJ301" s="434"/>
      <c r="AK301" s="426"/>
      <c r="AN301" s="46" t="e">
        <f>ROUNDDOWN(AG300/AF300,3)</f>
        <v>#DIV/0!</v>
      </c>
      <c r="AO301" s="47" t="e">
        <f>ROUNDDOWN(AJ300/AI300,3)</f>
        <v>#DIV/0!</v>
      </c>
      <c r="AR301" s="43">
        <f>IFERROR(VLOOKUP(AR642,DAY!$A$2:$E$744,6,0),0)</f>
        <v>0</v>
      </c>
    </row>
    <row r="302" spans="1:53" ht="27.75" customHeight="1" x14ac:dyDescent="0.4">
      <c r="A302" s="193"/>
      <c r="B302" s="436" t="str">
        <f>$B$30</f>
        <v>作業員F</v>
      </c>
      <c r="C302" s="126" t="s">
        <v>4</v>
      </c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37">
        <f>IF(COUNT(D302:AE302)=0,+(COUNTIF(D302:AE302,"作業"))+(COUNTIF(D302:AE302,"休日")),"")</f>
        <v>0</v>
      </c>
      <c r="AG302" s="138">
        <f>IF(+COUNT(D302:AE302)=0,(COUNTIF(D302:AE302,"休日")),"")</f>
        <v>0</v>
      </c>
      <c r="AH302" s="424">
        <f>IFERROR(IF(COUNTA(D302:AE302)=0,0,IF(COUNTA(D302:AE302)&lt;28,$G$359,IF(AN303&gt;0.284,$G$357,$G$358))),0)</f>
        <v>0</v>
      </c>
      <c r="AI302" s="141">
        <f>IF(COUNT(D303:AE303)=0,+(COUNTIF(D303:AE303,"作業"))+(COUNTIF(D303:AE303,"休日")),"")</f>
        <v>0</v>
      </c>
      <c r="AJ302" s="138">
        <f>IF(COUNT(D303:AE303)=0,(COUNTIF(D303:AE303,"休日")),"")</f>
        <v>0</v>
      </c>
      <c r="AK302" s="333">
        <f>IFERROR(IF(COUNTA(D303:AE303)=0,0,IF(COUNTA(D303:AE303)&lt;28,$G$359,IF(AO303&gt;0.284,$G$355,$G$356))),0)</f>
        <v>0</v>
      </c>
      <c r="AM302" s="40"/>
      <c r="AN302" s="33"/>
      <c r="AO302" s="33"/>
      <c r="AR302" s="39">
        <f>IFERROR(VLOOKUP(AR407,DAY!$A$2:$E$744,5,0),0)</f>
        <v>0</v>
      </c>
    </row>
    <row r="303" spans="1:53" ht="27.75" customHeight="1" thickBot="1" x14ac:dyDescent="0.45">
      <c r="A303" s="222"/>
      <c r="B303" s="437"/>
      <c r="C303" s="127" t="s">
        <v>5</v>
      </c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335">
        <f>IFERROR(AN303,0)</f>
        <v>0</v>
      </c>
      <c r="AG303" s="336"/>
      <c r="AH303" s="419"/>
      <c r="AI303" s="423">
        <f>IFERROR(AO303,0)</f>
        <v>0</v>
      </c>
      <c r="AJ303" s="336"/>
      <c r="AK303" s="334"/>
      <c r="AN303" s="46" t="e">
        <f>ROUNDDOWN(AG302/AF302,3)</f>
        <v>#DIV/0!</v>
      </c>
      <c r="AO303" s="47" t="e">
        <f>ROUNDDOWN(AJ302/AI302,3)</f>
        <v>#DIV/0!</v>
      </c>
      <c r="AR303" s="43">
        <f>IFERROR(VLOOKUP(AR407,DAY!$A$2:$E$744,6,0),0)</f>
        <v>0</v>
      </c>
    </row>
    <row r="304" spans="1:53" ht="27.75" customHeight="1" thickBot="1" x14ac:dyDescent="0.45">
      <c r="A304" s="196" t="s">
        <v>80</v>
      </c>
      <c r="B304" s="427" t="s">
        <v>0</v>
      </c>
      <c r="C304" s="428"/>
      <c r="D304" s="86">
        <f>IFERROR(VLOOKUP(D387,DAY!$A$2:$E$3000,2,0),0)</f>
        <v>8</v>
      </c>
      <c r="E304" s="86">
        <f>IFERROR(VLOOKUP(E387,DAY!$A$2:$E$3000,2,0),0)</f>
        <v>8</v>
      </c>
      <c r="F304" s="86">
        <f>IFERROR(VLOOKUP(F387,DAY!$A$2:$E$3000,2,0),0)</f>
        <v>8</v>
      </c>
      <c r="G304" s="86">
        <f>IFERROR(VLOOKUP(G387,DAY!$A$2:$E$3000,2,0),0)</f>
        <v>8</v>
      </c>
      <c r="H304" s="86">
        <f>IFERROR(VLOOKUP(H387,DAY!$A$2:$E$3000,2,0),0)</f>
        <v>8</v>
      </c>
      <c r="I304" s="86">
        <f>IFERROR(VLOOKUP(I387,DAY!$A$2:$E$3000,2,0),0)</f>
        <v>8</v>
      </c>
      <c r="J304" s="86">
        <f>IFERROR(VLOOKUP(J387,DAY!$A$2:$E$3000,2,0),0)</f>
        <v>8</v>
      </c>
      <c r="K304" s="86">
        <f>IFERROR(VLOOKUP(K387,DAY!$A$2:$E$3000,2,0),0)</f>
        <v>8</v>
      </c>
      <c r="L304" s="86">
        <f>IFERROR(VLOOKUP(L387,DAY!$A$2:$E$3000,2,0),0)</f>
        <v>8</v>
      </c>
      <c r="M304" s="86">
        <f>IFERROR(VLOOKUP(M387,DAY!$A$2:$E$3000,2,0),0)</f>
        <v>8</v>
      </c>
      <c r="N304" s="86">
        <f>IFERROR(VLOOKUP(N387,DAY!$A$2:$E$3000,2,0),0)</f>
        <v>8</v>
      </c>
      <c r="O304" s="86">
        <f>IFERROR(VLOOKUP(O387,DAY!$A$2:$E$3000,2,0),0)</f>
        <v>8</v>
      </c>
      <c r="P304" s="86">
        <f>IFERROR(VLOOKUP(P387,DAY!$A$2:$E$3000,2,0),0)</f>
        <v>8</v>
      </c>
      <c r="Q304" s="86">
        <f>IFERROR(VLOOKUP(Q387,DAY!$A$2:$E$3000,2,0),0)</f>
        <v>8</v>
      </c>
      <c r="R304" s="86">
        <f>IFERROR(VLOOKUP(R387,DAY!$A$2:$E$3000,2,0),0)</f>
        <v>9</v>
      </c>
      <c r="S304" s="86">
        <f>IFERROR(VLOOKUP(S387,DAY!$A$2:$E$3000,2,0),0)</f>
        <v>9</v>
      </c>
      <c r="T304" s="86">
        <f>IFERROR(VLOOKUP(T387,DAY!$A$2:$E$3000,2,0),0)</f>
        <v>9</v>
      </c>
      <c r="U304" s="86">
        <f>IFERROR(VLOOKUP(U387,DAY!$A$2:$E$3000,2,0),0)</f>
        <v>9</v>
      </c>
      <c r="V304" s="86">
        <f>IFERROR(VLOOKUP(V387,DAY!$A$2:$E$3000,2,0),0)</f>
        <v>9</v>
      </c>
      <c r="W304" s="86">
        <f>IFERROR(VLOOKUP(W387,DAY!$A$2:$E$3000,2,0),0)</f>
        <v>9</v>
      </c>
      <c r="X304" s="86">
        <f>IFERROR(VLOOKUP(X387,DAY!$A$2:$E$3000,2,0),0)</f>
        <v>9</v>
      </c>
      <c r="Y304" s="86">
        <f>IFERROR(VLOOKUP(Y387,DAY!$A$2:$E$3000,2,0),0)</f>
        <v>9</v>
      </c>
      <c r="Z304" s="86">
        <f>IFERROR(VLOOKUP(Z387,DAY!$A$2:$E$3000,2,0),0)</f>
        <v>9</v>
      </c>
      <c r="AA304" s="86">
        <f>IFERROR(VLOOKUP(AA387,DAY!$A$2:$E$3000,2,0),0)</f>
        <v>9</v>
      </c>
      <c r="AB304" s="86">
        <f>IFERROR(VLOOKUP(AB387,DAY!$A$2:$E$3000,2,0),0)</f>
        <v>9</v>
      </c>
      <c r="AC304" s="86">
        <f>IFERROR(VLOOKUP(AC387,DAY!$A$2:$E$3000,2,0),0)</f>
        <v>9</v>
      </c>
      <c r="AD304" s="86">
        <f>IFERROR(VLOOKUP(AD387,DAY!$A$2:$E$3000,2,0),0)</f>
        <v>9</v>
      </c>
      <c r="AE304" s="86">
        <f>IFERROR(VLOOKUP(AE387,DAY!$A$2:$E$3000,2,0),0)</f>
        <v>9</v>
      </c>
      <c r="AF304" s="337" t="s">
        <v>11</v>
      </c>
      <c r="AG304" s="339" t="s">
        <v>12</v>
      </c>
      <c r="AH304" s="414" t="s">
        <v>84</v>
      </c>
      <c r="AI304" s="416" t="s">
        <v>11</v>
      </c>
      <c r="AJ304" s="342" t="s">
        <v>13</v>
      </c>
      <c r="AK304" s="211" t="s">
        <v>84</v>
      </c>
      <c r="AL304" s="40"/>
      <c r="AN304" s="33"/>
      <c r="AO304" s="33"/>
      <c r="AR304" s="45">
        <f>IFERROR(VLOOKUP(AR407,DAY!$A$2:$E$744,7,0),0)</f>
        <v>0</v>
      </c>
    </row>
    <row r="305" spans="1:53" ht="27.75" customHeight="1" x14ac:dyDescent="0.4">
      <c r="A305" s="193"/>
      <c r="B305" s="429" t="s">
        <v>1</v>
      </c>
      <c r="C305" s="430"/>
      <c r="D305" s="87">
        <f>IFERROR(VLOOKUP(D387,DAY!$A$2:$E$3000,3,0),0)</f>
        <v>18</v>
      </c>
      <c r="E305" s="87">
        <f>IFERROR(VLOOKUP(E387,DAY!$A$2:$E$3000,3,0),0)</f>
        <v>19</v>
      </c>
      <c r="F305" s="87">
        <f>IFERROR(VLOOKUP(F387,DAY!$A$2:$E$3000,3,0),0)</f>
        <v>20</v>
      </c>
      <c r="G305" s="87">
        <f>IFERROR(VLOOKUP(G387,DAY!$A$2:$E$3000,3,0),0)</f>
        <v>21</v>
      </c>
      <c r="H305" s="87">
        <f>IFERROR(VLOOKUP(H387,DAY!$A$2:$E$3000,3,0),0)</f>
        <v>22</v>
      </c>
      <c r="I305" s="87">
        <f>IFERROR(VLOOKUP(I387,DAY!$A$2:$E$3000,3,0),0)</f>
        <v>23</v>
      </c>
      <c r="J305" s="87">
        <f>IFERROR(VLOOKUP(J387,DAY!$A$2:$E$3000,3,0),0)</f>
        <v>24</v>
      </c>
      <c r="K305" s="87">
        <f>IFERROR(VLOOKUP(K387,DAY!$A$2:$E$3000,3,0),0)</f>
        <v>25</v>
      </c>
      <c r="L305" s="87">
        <f>IFERROR(VLOOKUP(L387,DAY!$A$2:$E$3000,3,0),0)</f>
        <v>26</v>
      </c>
      <c r="M305" s="87">
        <f>IFERROR(VLOOKUP(M387,DAY!$A$2:$E$3000,3,0),0)</f>
        <v>27</v>
      </c>
      <c r="N305" s="87">
        <f>IFERROR(VLOOKUP(N387,DAY!$A$2:$E$3000,3,0),0)</f>
        <v>28</v>
      </c>
      <c r="O305" s="87">
        <f>IFERROR(VLOOKUP(O387,DAY!$A$2:$E$3000,3,0),0)</f>
        <v>29</v>
      </c>
      <c r="P305" s="87">
        <f>IFERROR(VLOOKUP(P387,DAY!$A$2:$E$3000,3,0),0)</f>
        <v>30</v>
      </c>
      <c r="Q305" s="87">
        <f>IFERROR(VLOOKUP(Q387,DAY!$A$2:$E$3000,3,0),0)</f>
        <v>31</v>
      </c>
      <c r="R305" s="87">
        <f>IFERROR(VLOOKUP(R387,DAY!$A$2:$E$3000,3,0),0)</f>
        <v>1</v>
      </c>
      <c r="S305" s="87">
        <f>IFERROR(VLOOKUP(S387,DAY!$A$2:$E$3000,3,0),0)</f>
        <v>2</v>
      </c>
      <c r="T305" s="87">
        <f>IFERROR(VLOOKUP(T387,DAY!$A$2:$E$3000,3,0),0)</f>
        <v>3</v>
      </c>
      <c r="U305" s="87">
        <f>IFERROR(VLOOKUP(U387,DAY!$A$2:$E$3000,3,0),0)</f>
        <v>4</v>
      </c>
      <c r="V305" s="87">
        <f>IFERROR(VLOOKUP(V387,DAY!$A$2:$E$3000,3,0),0)</f>
        <v>5</v>
      </c>
      <c r="W305" s="87">
        <f>IFERROR(VLOOKUP(W387,DAY!$A$2:$E$3000,3,0),0)</f>
        <v>6</v>
      </c>
      <c r="X305" s="87">
        <f>IFERROR(VLOOKUP(X387,DAY!$A$2:$E$3000,3,0),0)</f>
        <v>7</v>
      </c>
      <c r="Y305" s="87">
        <f>IFERROR(VLOOKUP(Y387,DAY!$A$2:$E$3000,3,0),0)</f>
        <v>8</v>
      </c>
      <c r="Z305" s="87">
        <f>IFERROR(VLOOKUP(Z387,DAY!$A$2:$E$3000,3,0),0)</f>
        <v>9</v>
      </c>
      <c r="AA305" s="87">
        <f>IFERROR(VLOOKUP(AA387,DAY!$A$2:$E$3000,3,0),0)</f>
        <v>10</v>
      </c>
      <c r="AB305" s="87">
        <f>IFERROR(VLOOKUP(AB387,DAY!$A$2:$E$3000,3,0),0)</f>
        <v>11</v>
      </c>
      <c r="AC305" s="87">
        <f>IFERROR(VLOOKUP(AC387,DAY!$A$2:$E$3000,3,0),0)</f>
        <v>12</v>
      </c>
      <c r="AD305" s="87">
        <f>IFERROR(VLOOKUP(AD387,DAY!$A$2:$E$3000,3,0),0)</f>
        <v>13</v>
      </c>
      <c r="AE305" s="88">
        <f>IFERROR(VLOOKUP(AE387,DAY!$A$2:$E$3000,3,0),0)</f>
        <v>14</v>
      </c>
      <c r="AF305" s="338"/>
      <c r="AG305" s="340"/>
      <c r="AH305" s="414"/>
      <c r="AI305" s="417"/>
      <c r="AJ305" s="340"/>
      <c r="AK305" s="211"/>
      <c r="AN305" s="33"/>
      <c r="AO305" s="33"/>
      <c r="AR305" s="124">
        <f>IFERROR(VLOOKUP(AR413,DAY!$A$2:$E$744,2,0),0)</f>
        <v>0</v>
      </c>
    </row>
    <row r="306" spans="1:53" ht="27.75" customHeight="1" x14ac:dyDescent="0.4">
      <c r="A306" s="193"/>
      <c r="B306" s="431" t="s">
        <v>2</v>
      </c>
      <c r="C306" s="432"/>
      <c r="D306" s="89" t="str">
        <f>IFERROR(VLOOKUP(D387,DAY!$A$2:$E$3000,4,0),0)</f>
        <v>月</v>
      </c>
      <c r="E306" s="89" t="str">
        <f>IFERROR(VLOOKUP(E387,DAY!$A$2:$E$3000,4,0),0)</f>
        <v>火</v>
      </c>
      <c r="F306" s="89" t="str">
        <f>IFERROR(VLOOKUP(F387,DAY!$A$2:$E$3000,4,0),0)</f>
        <v>水</v>
      </c>
      <c r="G306" s="89" t="str">
        <f>IFERROR(VLOOKUP(G387,DAY!$A$2:$E$3000,4,0),0)</f>
        <v>木</v>
      </c>
      <c r="H306" s="89" t="str">
        <f>IFERROR(VLOOKUP(H387,DAY!$A$2:$E$3000,4,0),0)</f>
        <v>金</v>
      </c>
      <c r="I306" s="89" t="str">
        <f>IFERROR(VLOOKUP(I387,DAY!$A$2:$E$3000,4,0),0)</f>
        <v>土</v>
      </c>
      <c r="J306" s="89" t="str">
        <f>IFERROR(VLOOKUP(J387,DAY!$A$2:$E$3000,4,0),0)</f>
        <v>日</v>
      </c>
      <c r="K306" s="89" t="str">
        <f>IFERROR(VLOOKUP(K387,DAY!$A$2:$E$3000,4,0),0)</f>
        <v>月</v>
      </c>
      <c r="L306" s="89" t="str">
        <f>IFERROR(VLOOKUP(L387,DAY!$A$2:$E$3000,4,0),0)</f>
        <v>火</v>
      </c>
      <c r="M306" s="89" t="str">
        <f>IFERROR(VLOOKUP(M387,DAY!$A$2:$E$3000,4,0),0)</f>
        <v>水</v>
      </c>
      <c r="N306" s="89" t="str">
        <f>IFERROR(VLOOKUP(N387,DAY!$A$2:$E$3000,4,0),0)</f>
        <v>木</v>
      </c>
      <c r="O306" s="89" t="str">
        <f>IFERROR(VLOOKUP(O387,DAY!$A$2:$E$3000,4,0),0)</f>
        <v>金</v>
      </c>
      <c r="P306" s="89" t="str">
        <f>IFERROR(VLOOKUP(P387,DAY!$A$2:$E$3000,4,0),0)</f>
        <v>土</v>
      </c>
      <c r="Q306" s="89" t="str">
        <f>IFERROR(VLOOKUP(Q387,DAY!$A$2:$E$3000,4,0),0)</f>
        <v>日</v>
      </c>
      <c r="R306" s="89" t="str">
        <f>IFERROR(VLOOKUP(R387,DAY!$A$2:$E$3000,4,0),0)</f>
        <v>月</v>
      </c>
      <c r="S306" s="89" t="str">
        <f>IFERROR(VLOOKUP(S387,DAY!$A$2:$E$3000,4,0),0)</f>
        <v>火</v>
      </c>
      <c r="T306" s="89" t="str">
        <f>IFERROR(VLOOKUP(T387,DAY!$A$2:$E$3000,4,0),0)</f>
        <v>水</v>
      </c>
      <c r="U306" s="89" t="str">
        <f>IFERROR(VLOOKUP(U387,DAY!$A$2:$E$3000,4,0),0)</f>
        <v>木</v>
      </c>
      <c r="V306" s="89" t="str">
        <f>IFERROR(VLOOKUP(V387,DAY!$A$2:$E$3000,4,0),0)</f>
        <v>金</v>
      </c>
      <c r="W306" s="89" t="str">
        <f>IFERROR(VLOOKUP(W387,DAY!$A$2:$E$3000,4,0),0)</f>
        <v>土</v>
      </c>
      <c r="X306" s="89" t="str">
        <f>IFERROR(VLOOKUP(X387,DAY!$A$2:$E$3000,4,0),0)</f>
        <v>日</v>
      </c>
      <c r="Y306" s="89" t="str">
        <f>IFERROR(VLOOKUP(Y387,DAY!$A$2:$E$3000,4,0),0)</f>
        <v>月</v>
      </c>
      <c r="Z306" s="89" t="str">
        <f>IFERROR(VLOOKUP(Z387,DAY!$A$2:$E$3000,4,0),0)</f>
        <v>火</v>
      </c>
      <c r="AA306" s="89" t="str">
        <f>IFERROR(VLOOKUP(AA387,DAY!$A$2:$E$3000,4,0),0)</f>
        <v>水</v>
      </c>
      <c r="AB306" s="89" t="str">
        <f>IFERROR(VLOOKUP(AB387,DAY!$A$2:$E$3000,4,0),0)</f>
        <v>木</v>
      </c>
      <c r="AC306" s="89" t="str">
        <f>IFERROR(VLOOKUP(AC387,DAY!$A$2:$E$3000,4,0),0)</f>
        <v>金</v>
      </c>
      <c r="AD306" s="89" t="str">
        <f>IFERROR(VLOOKUP(AD387,DAY!$A$2:$E$3000,4,0),0)</f>
        <v>土</v>
      </c>
      <c r="AE306" s="89" t="str">
        <f>IFERROR(VLOOKUP(AE387,DAY!$A$2:$E$3000,4,0),0)</f>
        <v>日</v>
      </c>
      <c r="AF306" s="338"/>
      <c r="AG306" s="340"/>
      <c r="AH306" s="414"/>
      <c r="AI306" s="417"/>
      <c r="AJ306" s="340"/>
      <c r="AK306" s="211"/>
      <c r="AN306" s="33"/>
      <c r="AO306" s="33"/>
      <c r="AR306" s="37">
        <f>IFERROR(VLOOKUP(AR413,DAY!$A$2:$E$744,3,0),0)</f>
        <v>0</v>
      </c>
    </row>
    <row r="307" spans="1:53" ht="89.25" customHeight="1" x14ac:dyDescent="0.4">
      <c r="A307" s="193"/>
      <c r="B307" s="438" t="s">
        <v>3</v>
      </c>
      <c r="C307" s="439"/>
      <c r="D307" s="90" t="str">
        <f>IFERROR(VLOOKUP(D387,DAY!$A$2:$E$3000,5,0),0)</f>
        <v/>
      </c>
      <c r="E307" s="90" t="str">
        <f>IFERROR(VLOOKUP(E387,DAY!$A$2:$E$3000,5,0),0)</f>
        <v/>
      </c>
      <c r="F307" s="90" t="str">
        <f>IFERROR(VLOOKUP(F387,DAY!$A$2:$E$3000,5,0),0)</f>
        <v/>
      </c>
      <c r="G307" s="90" t="str">
        <f>IFERROR(VLOOKUP(G387,DAY!$A$2:$E$3000,5,0),0)</f>
        <v/>
      </c>
      <c r="H307" s="90" t="str">
        <f>IFERROR(VLOOKUP(H387,DAY!$A$2:$E$3000,5,0),0)</f>
        <v/>
      </c>
      <c r="I307" s="90" t="str">
        <f>IFERROR(VLOOKUP(I387,DAY!$A$2:$E$3000,5,0),0)</f>
        <v/>
      </c>
      <c r="J307" s="90" t="str">
        <f>IFERROR(VLOOKUP(J387,DAY!$A$2:$E$3000,5,0),0)</f>
        <v/>
      </c>
      <c r="K307" s="90" t="str">
        <f>IFERROR(VLOOKUP(K387,DAY!$A$2:$E$3000,5,0),0)</f>
        <v/>
      </c>
      <c r="L307" s="90" t="str">
        <f>IFERROR(VLOOKUP(L387,DAY!$A$2:$E$3000,5,0),0)</f>
        <v/>
      </c>
      <c r="M307" s="90" t="str">
        <f>IFERROR(VLOOKUP(M387,DAY!$A$2:$E$3000,5,0),0)</f>
        <v/>
      </c>
      <c r="N307" s="90" t="str">
        <f>IFERROR(VLOOKUP(N387,DAY!$A$2:$E$3000,5,0),0)</f>
        <v/>
      </c>
      <c r="O307" s="90" t="str">
        <f>IFERROR(VLOOKUP(O387,DAY!$A$2:$E$3000,5,0),0)</f>
        <v/>
      </c>
      <c r="P307" s="90" t="str">
        <f>IFERROR(VLOOKUP(P387,DAY!$A$2:$E$3000,5,0),0)</f>
        <v/>
      </c>
      <c r="Q307" s="90" t="str">
        <f>IFERROR(VLOOKUP(Q387,DAY!$A$2:$E$3000,5,0),0)</f>
        <v/>
      </c>
      <c r="R307" s="90" t="str">
        <f>IFERROR(VLOOKUP(R387,DAY!$A$2:$E$3000,5,0),0)</f>
        <v/>
      </c>
      <c r="S307" s="90" t="str">
        <f>IFERROR(VLOOKUP(S387,DAY!$A$2:$E$3000,5,0),0)</f>
        <v/>
      </c>
      <c r="T307" s="90" t="str">
        <f>IFERROR(VLOOKUP(T387,DAY!$A$2:$E$3000,5,0),0)</f>
        <v/>
      </c>
      <c r="U307" s="90" t="str">
        <f>IFERROR(VLOOKUP(U387,DAY!$A$2:$E$3000,5,0),0)</f>
        <v/>
      </c>
      <c r="V307" s="90" t="str">
        <f>IFERROR(VLOOKUP(V387,DAY!$A$2:$E$3000,5,0),0)</f>
        <v/>
      </c>
      <c r="W307" s="90" t="str">
        <f>IFERROR(VLOOKUP(W387,DAY!$A$2:$E$3000,5,0),0)</f>
        <v/>
      </c>
      <c r="X307" s="90" t="str">
        <f>IFERROR(VLOOKUP(X387,DAY!$A$2:$E$3000,5,0),0)</f>
        <v/>
      </c>
      <c r="Y307" s="90" t="str">
        <f>IFERROR(VLOOKUP(Y387,DAY!$A$2:$E$3000,5,0),0)</f>
        <v/>
      </c>
      <c r="Z307" s="90" t="str">
        <f>IFERROR(VLOOKUP(Z387,DAY!$A$2:$E$3000,5,0),0)</f>
        <v/>
      </c>
      <c r="AA307" s="90" t="str">
        <f>IFERROR(VLOOKUP(AA387,DAY!$A$2:$E$3000,5,0),0)</f>
        <v/>
      </c>
      <c r="AB307" s="90" t="str">
        <f>IFERROR(VLOOKUP(AB387,DAY!$A$2:$E$3000,5,0),0)</f>
        <v/>
      </c>
      <c r="AC307" s="90" t="str">
        <f>IFERROR(VLOOKUP(AC387,DAY!$A$2:$E$3000,5,0),0)</f>
        <v/>
      </c>
      <c r="AD307" s="90" t="str">
        <f>IFERROR(VLOOKUP(AD387,DAY!$A$2:$E$3000,5,0),0)</f>
        <v/>
      </c>
      <c r="AE307" s="90" t="str">
        <f>IFERROR(VLOOKUP(AE387,DAY!$A$2:$E$3000,5,0),0)</f>
        <v/>
      </c>
      <c r="AF307" s="338"/>
      <c r="AG307" s="340"/>
      <c r="AH307" s="415"/>
      <c r="AI307" s="417"/>
      <c r="AJ307" s="340"/>
      <c r="AK307" s="212"/>
      <c r="AN307" s="41"/>
      <c r="AO307" s="41"/>
      <c r="AR307" s="37">
        <f>IFERROR(VLOOKUP(AR413,DAY!$A$2:$E$744,4,0),0)</f>
        <v>0</v>
      </c>
    </row>
    <row r="308" spans="1:53" ht="27.75" customHeight="1" x14ac:dyDescent="0.4">
      <c r="A308" s="193"/>
      <c r="B308" s="436" t="str">
        <f>$B$20</f>
        <v>作業員A</v>
      </c>
      <c r="C308" s="126" t="s">
        <v>4</v>
      </c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37">
        <f>IF(COUNT(D308:AE308)=0,+(COUNTIF(D308:AE308,"作業"))+(COUNTIF(D308:AE308,"休日")),"")</f>
        <v>0</v>
      </c>
      <c r="AG308" s="138">
        <f>IF(+COUNT(D308:AE308)=0,(COUNTIF(D308:AE308,"休日")),"")</f>
        <v>0</v>
      </c>
      <c r="AH308" s="424">
        <f>IFERROR(IF(COUNTA(D308:AE308)=0,0,IF(COUNTA(D308:AE308)&lt;28,$G$359,IF(AN309&gt;0.284,$G$357,$G$358))),0)</f>
        <v>0</v>
      </c>
      <c r="AI308" s="141">
        <f>IF(COUNT(D309:AE309)=0,+(COUNTIF(D309:AE309,"作業"))+(COUNTIF(D309:AE309,"休日")),"")</f>
        <v>0</v>
      </c>
      <c r="AJ308" s="138">
        <f>IF(COUNT(D309:AE309)=0,(COUNTIF(D309:AE309,"休日")),"")</f>
        <v>0</v>
      </c>
      <c r="AK308" s="333">
        <f>IFERROR(IF(COUNTA(D309:AE309)=0,0,IF(COUNTA(D309:AE309)&lt;28,$G$359,IF(AO309&gt;0.284,$G$355,$G$356))),0)</f>
        <v>0</v>
      </c>
      <c r="AM308" s="40"/>
      <c r="AN308" s="33"/>
      <c r="AO308" s="33"/>
      <c r="AP308" s="40"/>
      <c r="AQ308" s="40"/>
      <c r="AR308" s="39">
        <f>IFERROR(VLOOKUP(AR656,DAY!$A$2:$E$744,5,0),0)</f>
        <v>0</v>
      </c>
      <c r="AS308" s="42"/>
      <c r="AT308" s="42"/>
      <c r="AU308" s="42"/>
      <c r="AV308" s="42"/>
      <c r="AW308" s="42"/>
      <c r="AX308" s="42"/>
      <c r="AY308" s="42"/>
      <c r="AZ308" s="42"/>
      <c r="BA308" s="42"/>
    </row>
    <row r="309" spans="1:53" ht="27.75" customHeight="1" x14ac:dyDescent="0.4">
      <c r="A309" s="193"/>
      <c r="B309" s="437"/>
      <c r="C309" s="129" t="s">
        <v>5</v>
      </c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433">
        <f>IFERROR(AN309,0)</f>
        <v>0</v>
      </c>
      <c r="AG309" s="434"/>
      <c r="AH309" s="425"/>
      <c r="AI309" s="435">
        <f>IFERROR(AO309,0)</f>
        <v>0</v>
      </c>
      <c r="AJ309" s="434"/>
      <c r="AK309" s="426"/>
      <c r="AN309" s="46" t="e">
        <f>ROUNDDOWN(AG308/AF308,3)</f>
        <v>#DIV/0!</v>
      </c>
      <c r="AO309" s="47" t="e">
        <f>ROUNDDOWN(AJ308/AI308,3)</f>
        <v>#DIV/0!</v>
      </c>
      <c r="AR309" s="43">
        <f>IFERROR(VLOOKUP(AR656,DAY!$A$2:$E$744,6,0),0)</f>
        <v>0</v>
      </c>
    </row>
    <row r="310" spans="1:53" ht="27.75" customHeight="1" x14ac:dyDescent="0.4">
      <c r="A310" s="193"/>
      <c r="B310" s="436" t="str">
        <f>$B$22</f>
        <v>作業員B</v>
      </c>
      <c r="C310" s="126" t="s">
        <v>4</v>
      </c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2"/>
      <c r="U310" s="172"/>
      <c r="V310" s="172"/>
      <c r="W310" s="172"/>
      <c r="X310" s="172"/>
      <c r="Y310" s="172"/>
      <c r="Z310" s="172"/>
      <c r="AA310" s="172"/>
      <c r="AB310" s="172"/>
      <c r="AC310" s="172"/>
      <c r="AD310" s="172"/>
      <c r="AE310" s="172"/>
      <c r="AF310" s="137">
        <f>IF(COUNT(D310:AE310)=0,+(COUNTIF(D310:AE310,"作業"))+(COUNTIF(D310:AE310,"休日")),"")</f>
        <v>0</v>
      </c>
      <c r="AG310" s="138">
        <f>IF(+COUNT(D310:AE310)=0,(COUNTIF(D310:AE310,"休日")),"")</f>
        <v>0</v>
      </c>
      <c r="AH310" s="424">
        <f>IFERROR(IF(COUNTA(D310:AE310)=0,0,IF(COUNTA(D310:AE310)&lt;28,$G$359,IF(AN311&gt;0.284,$G$357,$G$358))),0)</f>
        <v>0</v>
      </c>
      <c r="AI310" s="141">
        <f>IF(COUNT(D311:AE311)=0,+(COUNTIF(D311:AE311,"作業"))+(COUNTIF(D311:AE311,"休日")),"")</f>
        <v>0</v>
      </c>
      <c r="AJ310" s="138">
        <f>IF(COUNT(D311:AE311)=0,(COUNTIF(D311:AE311,"休日")),"")</f>
        <v>0</v>
      </c>
      <c r="AK310" s="333">
        <f>IFERROR(IF(COUNTA(D311:AE311)=0,0,IF(COUNTA(D311:AE311)&lt;28,$G$359,IF(AO311&gt;0.284,$G$355,$G$356))),0)</f>
        <v>0</v>
      </c>
      <c r="AM310" s="40"/>
      <c r="AN310" s="33"/>
      <c r="AO310" s="33"/>
      <c r="AP310" s="40"/>
      <c r="AQ310" s="40"/>
      <c r="AR310" s="39">
        <f>IFERROR(VLOOKUP(AR652,DAY!$A$2:$E$744,5,0),0)</f>
        <v>0</v>
      </c>
      <c r="AS310" s="42"/>
      <c r="AT310" s="42"/>
      <c r="AU310" s="42"/>
      <c r="AV310" s="42"/>
      <c r="AW310" s="42"/>
      <c r="AX310" s="42"/>
      <c r="AY310" s="42"/>
      <c r="AZ310" s="42"/>
      <c r="BA310" s="42"/>
    </row>
    <row r="311" spans="1:53" ht="27.75" customHeight="1" x14ac:dyDescent="0.4">
      <c r="A311" s="193"/>
      <c r="B311" s="437"/>
      <c r="C311" s="129" t="s">
        <v>5</v>
      </c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  <c r="AF311" s="433">
        <f>IFERROR(AN311,0)</f>
        <v>0</v>
      </c>
      <c r="AG311" s="434"/>
      <c r="AH311" s="425"/>
      <c r="AI311" s="435">
        <f>IFERROR(AO311,0)</f>
        <v>0</v>
      </c>
      <c r="AJ311" s="434"/>
      <c r="AK311" s="426"/>
      <c r="AN311" s="46" t="e">
        <f>ROUNDDOWN(AG310/AF310,3)</f>
        <v>#DIV/0!</v>
      </c>
      <c r="AO311" s="47" t="e">
        <f>ROUNDDOWN(AJ310/AI310,3)</f>
        <v>#DIV/0!</v>
      </c>
      <c r="AR311" s="43">
        <f>IFERROR(VLOOKUP(AR652,DAY!$A$2:$E$744,6,0),0)</f>
        <v>0</v>
      </c>
    </row>
    <row r="312" spans="1:53" ht="27.75" customHeight="1" x14ac:dyDescent="0.4">
      <c r="A312" s="193"/>
      <c r="B312" s="436" t="str">
        <f>$B$24</f>
        <v>作業員C</v>
      </c>
      <c r="C312" s="126" t="s">
        <v>4</v>
      </c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37">
        <f>IF(COUNT(D312:AE312)=0,+(COUNTIF(D312:AE312,"作業"))+(COUNTIF(D312:AE312,"休日")),"")</f>
        <v>0</v>
      </c>
      <c r="AG312" s="138">
        <f>IF(+COUNT(D312:AE312)=0,(COUNTIF(D312:AE312,"休日")),"")</f>
        <v>0</v>
      </c>
      <c r="AH312" s="424">
        <f>IFERROR(IF(COUNTA(D312:AE312)=0,0,IF(COUNTA(D312:AE312)&lt;28,$G$359,IF(AN313&gt;0.284,$G$357,$G$358))),0)</f>
        <v>0</v>
      </c>
      <c r="AI312" s="141">
        <f>IF(COUNT(D313:AE313)=0,+(COUNTIF(D313:AE313,"作業"))+(COUNTIF(D313:AE313,"休日")),"")</f>
        <v>0</v>
      </c>
      <c r="AJ312" s="138">
        <f>IF(COUNT(D313:AE313)=0,(COUNTIF(D313:AE313,"休日")),"")</f>
        <v>0</v>
      </c>
      <c r="AK312" s="333">
        <f>IFERROR(IF(COUNTA(D313:AE313)=0,0,IF(COUNTA(D313:AE313)&lt;28,$G$359,IF(AO313&gt;0.284,$G$355,$G$356))),0)</f>
        <v>0</v>
      </c>
      <c r="AM312" s="40"/>
      <c r="AN312" s="33"/>
      <c r="AO312" s="33"/>
      <c r="AP312" s="40"/>
      <c r="AQ312" s="40"/>
      <c r="AR312" s="39">
        <f>IFERROR(VLOOKUP(AR654,DAY!$A$2:$E$744,5,0),0)</f>
        <v>0</v>
      </c>
      <c r="AS312" s="42"/>
      <c r="AT312" s="42"/>
      <c r="AU312" s="42"/>
      <c r="AV312" s="42"/>
      <c r="AW312" s="42"/>
      <c r="AX312" s="42"/>
      <c r="AY312" s="42"/>
      <c r="AZ312" s="42"/>
      <c r="BA312" s="42"/>
    </row>
    <row r="313" spans="1:53" ht="27.75" customHeight="1" x14ac:dyDescent="0.4">
      <c r="A313" s="193"/>
      <c r="B313" s="437"/>
      <c r="C313" s="129" t="s">
        <v>5</v>
      </c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433">
        <f>IFERROR(AN313,0)</f>
        <v>0</v>
      </c>
      <c r="AG313" s="434"/>
      <c r="AH313" s="425"/>
      <c r="AI313" s="435">
        <f>IFERROR(AO313,0)</f>
        <v>0</v>
      </c>
      <c r="AJ313" s="434"/>
      <c r="AK313" s="426"/>
      <c r="AN313" s="46" t="e">
        <f>ROUNDDOWN(AG312/AF312,3)</f>
        <v>#DIV/0!</v>
      </c>
      <c r="AO313" s="47" t="e">
        <f>ROUNDDOWN(AJ312/AI312,3)</f>
        <v>#DIV/0!</v>
      </c>
      <c r="AR313" s="43">
        <f>IFERROR(VLOOKUP(AR654,DAY!$A$2:$E$744,6,0),0)</f>
        <v>0</v>
      </c>
    </row>
    <row r="314" spans="1:53" ht="27.75" customHeight="1" x14ac:dyDescent="0.4">
      <c r="A314" s="193"/>
      <c r="B314" s="436" t="str">
        <f>$B$26</f>
        <v>作業員D</v>
      </c>
      <c r="C314" s="126" t="s">
        <v>4</v>
      </c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37">
        <f>IF(COUNT(D314:AE314)=0,+(COUNTIF(D314:AE314,"作業"))+(COUNTIF(D314:AE314,"休日")),"")</f>
        <v>0</v>
      </c>
      <c r="AG314" s="138">
        <f>IF(+COUNT(D314:AE314)=0,(COUNTIF(D314:AE314,"休日")),"")</f>
        <v>0</v>
      </c>
      <c r="AH314" s="424">
        <f>IFERROR(IF(COUNTA(D314:AE314)=0,0,IF(COUNTA(D314:AE314)&lt;28,$G$359,IF(AN315&gt;0.284,$G$357,$G$358))),0)</f>
        <v>0</v>
      </c>
      <c r="AI314" s="141">
        <f>IF(COUNT(D315:AE315)=0,+(COUNTIF(D315:AE315,"作業"))+(COUNTIF(D315:AE315,"休日")),"")</f>
        <v>0</v>
      </c>
      <c r="AJ314" s="138">
        <f>IF(COUNT(D315:AE315)=0,(COUNTIF(D315:AE315,"休日")),"")</f>
        <v>0</v>
      </c>
      <c r="AK314" s="333">
        <f>IFERROR(IF(COUNTA(D315:AE315)=0,0,IF(COUNTA(D315:AE315)&lt;28,$G$359,IF(AO315&gt;0.284,$G$355,$G$356))),0)</f>
        <v>0</v>
      </c>
      <c r="AM314" s="40"/>
      <c r="AN314" s="33"/>
      <c r="AO314" s="33"/>
      <c r="AP314" s="40"/>
      <c r="AQ314" s="40"/>
      <c r="AR314" s="39">
        <f>IFERROR(VLOOKUP(AR656,DAY!$A$2:$E$744,5,0),0)</f>
        <v>0</v>
      </c>
      <c r="AS314" s="42"/>
      <c r="AT314" s="42"/>
      <c r="AU314" s="42"/>
      <c r="AV314" s="42"/>
      <c r="AW314" s="42"/>
      <c r="AX314" s="42"/>
      <c r="AY314" s="42"/>
      <c r="AZ314" s="42"/>
      <c r="BA314" s="42"/>
    </row>
    <row r="315" spans="1:53" ht="27.75" customHeight="1" x14ac:dyDescent="0.4">
      <c r="A315" s="193"/>
      <c r="B315" s="437"/>
      <c r="C315" s="129" t="s">
        <v>5</v>
      </c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433">
        <f>IFERROR(AN315,0)</f>
        <v>0</v>
      </c>
      <c r="AG315" s="434"/>
      <c r="AH315" s="425"/>
      <c r="AI315" s="435">
        <f>IFERROR(AO315,0)</f>
        <v>0</v>
      </c>
      <c r="AJ315" s="434"/>
      <c r="AK315" s="426"/>
      <c r="AN315" s="46" t="e">
        <f>ROUNDDOWN(AG314/AF314,3)</f>
        <v>#DIV/0!</v>
      </c>
      <c r="AO315" s="47" t="e">
        <f>ROUNDDOWN(AJ314/AI314,3)</f>
        <v>#DIV/0!</v>
      </c>
      <c r="AR315" s="43">
        <f>IFERROR(VLOOKUP(AR656,DAY!$A$2:$E$744,6,0),0)</f>
        <v>0</v>
      </c>
    </row>
    <row r="316" spans="1:53" ht="27.75" customHeight="1" x14ac:dyDescent="0.4">
      <c r="A316" s="193"/>
      <c r="B316" s="436" t="str">
        <f>$B$28</f>
        <v>作業員E</v>
      </c>
      <c r="C316" s="126" t="s">
        <v>4</v>
      </c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37">
        <f>IF(COUNT(D316:AE316)=0,+(COUNTIF(D316:AE316,"作業"))+(COUNTIF(D316:AE316,"休日")),"")</f>
        <v>0</v>
      </c>
      <c r="AG316" s="138">
        <f>IF(+COUNT(D316:AE316)=0,(COUNTIF(D316:AE316,"休日")),"")</f>
        <v>0</v>
      </c>
      <c r="AH316" s="424">
        <f>IFERROR(IF(COUNTA(D316:AE316)=0,0,IF(COUNTA(D316:AE316)&lt;28,$G$359,IF(AN317&gt;0.284,$G$357,$G$358))),0)</f>
        <v>0</v>
      </c>
      <c r="AI316" s="141">
        <f>IF(COUNT(D317:AE317)=0,+(COUNTIF(D317:AE317,"作業"))+(COUNTIF(D317:AE317,"休日")),"")</f>
        <v>0</v>
      </c>
      <c r="AJ316" s="138">
        <f>IF(COUNT(D317:AE317)=0,(COUNTIF(D317:AE317,"休日")),"")</f>
        <v>0</v>
      </c>
      <c r="AK316" s="333">
        <f>IFERROR(IF(COUNTA(D317:AE317)=0,0,IF(COUNTA(D317:AE317)&lt;28,$G$359,IF(AO317&gt;0.284,$G$355,$G$356))),0)</f>
        <v>0</v>
      </c>
      <c r="AM316" s="40"/>
      <c r="AN316" s="33"/>
      <c r="AO316" s="33"/>
      <c r="AP316" s="40"/>
      <c r="AQ316" s="40"/>
      <c r="AR316" s="39">
        <f>IFERROR(VLOOKUP(AR658,DAY!$A$2:$E$744,5,0),0)</f>
        <v>0</v>
      </c>
      <c r="AS316" s="42"/>
      <c r="AT316" s="42"/>
      <c r="AU316" s="42"/>
      <c r="AV316" s="42"/>
      <c r="AW316" s="42"/>
      <c r="AX316" s="42"/>
      <c r="AY316" s="42"/>
      <c r="AZ316" s="42"/>
      <c r="BA316" s="42"/>
    </row>
    <row r="317" spans="1:53" ht="27.75" customHeight="1" x14ac:dyDescent="0.4">
      <c r="A317" s="193"/>
      <c r="B317" s="437"/>
      <c r="C317" s="129" t="s">
        <v>5</v>
      </c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433">
        <f>IFERROR(AN317,0)</f>
        <v>0</v>
      </c>
      <c r="AG317" s="434"/>
      <c r="AH317" s="425"/>
      <c r="AI317" s="435">
        <f>IFERROR(AO317,0)</f>
        <v>0</v>
      </c>
      <c r="AJ317" s="434"/>
      <c r="AK317" s="426"/>
      <c r="AN317" s="46" t="e">
        <f>ROUNDDOWN(AG316/AF316,3)</f>
        <v>#DIV/0!</v>
      </c>
      <c r="AO317" s="47" t="e">
        <f>ROUNDDOWN(AJ316/AI316,3)</f>
        <v>#DIV/0!</v>
      </c>
      <c r="AR317" s="43">
        <f>IFERROR(VLOOKUP(AR658,DAY!$A$2:$E$744,6,0),0)</f>
        <v>0</v>
      </c>
    </row>
    <row r="318" spans="1:53" ht="27.75" customHeight="1" x14ac:dyDescent="0.4">
      <c r="A318" s="193"/>
      <c r="B318" s="436" t="str">
        <f>$B$30</f>
        <v>作業員F</v>
      </c>
      <c r="C318" s="126" t="s">
        <v>4</v>
      </c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37">
        <f>IF(COUNT(D318:AE318)=0,+(COUNTIF(D318:AE318,"作業"))+(COUNTIF(D318:AE318,"休日")),"")</f>
        <v>0</v>
      </c>
      <c r="AG318" s="138">
        <f>IF(+COUNT(D318:AE318)=0,(COUNTIF(D318:AE318,"休日")),"")</f>
        <v>0</v>
      </c>
      <c r="AH318" s="424">
        <f>IFERROR(IF(COUNTA(D318:AE318)=0,0,IF(COUNTA(D318:AE318)&lt;28,$G$359,IF(AN319&gt;0.284,$G$357,$G$358))),0)</f>
        <v>0</v>
      </c>
      <c r="AI318" s="141">
        <f>IF(COUNT(D319:AE319)=0,+(COUNTIF(D319:AE319,"作業"))+(COUNTIF(D319:AE319,"休日")),"")</f>
        <v>0</v>
      </c>
      <c r="AJ318" s="138">
        <f>IF(COUNT(D319:AE319)=0,(COUNTIF(D319:AE319,"休日")),"")</f>
        <v>0</v>
      </c>
      <c r="AK318" s="333">
        <f>IFERROR(IF(COUNTA(D319:AE319)=0,0,IF(COUNTA(D319:AE319)&lt;28,$G$359,IF(AO319&gt;0.284,$G$355,$G$356))),0)</f>
        <v>0</v>
      </c>
      <c r="AM318" s="40"/>
      <c r="AN318" s="33"/>
      <c r="AO318" s="33"/>
      <c r="AR318" s="39">
        <f>IFERROR(VLOOKUP(AR413,DAY!$A$2:$E$744,5,0),0)</f>
        <v>0</v>
      </c>
    </row>
    <row r="319" spans="1:53" ht="27.75" customHeight="1" thickBot="1" x14ac:dyDescent="0.45">
      <c r="A319" s="222"/>
      <c r="B319" s="437"/>
      <c r="C319" s="127" t="s">
        <v>5</v>
      </c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335">
        <f>IFERROR(AN319,0)</f>
        <v>0</v>
      </c>
      <c r="AG319" s="336"/>
      <c r="AH319" s="419"/>
      <c r="AI319" s="423">
        <f>IFERROR(AO319,0)</f>
        <v>0</v>
      </c>
      <c r="AJ319" s="336"/>
      <c r="AK319" s="334"/>
      <c r="AN319" s="46" t="e">
        <f>ROUNDDOWN(AG318/AF318,3)</f>
        <v>#DIV/0!</v>
      </c>
      <c r="AO319" s="47" t="e">
        <f>ROUNDDOWN(AJ318/AI318,3)</f>
        <v>#DIV/0!</v>
      </c>
      <c r="AR319" s="43">
        <f>IFERROR(VLOOKUP(AR413,DAY!$A$2:$E$744,6,0),0)</f>
        <v>0</v>
      </c>
    </row>
    <row r="320" spans="1:53" ht="27.75" customHeight="1" thickBot="1" x14ac:dyDescent="0.45">
      <c r="A320" s="196" t="s">
        <v>81</v>
      </c>
      <c r="B320" s="427" t="s">
        <v>0</v>
      </c>
      <c r="C320" s="428"/>
      <c r="D320" s="86">
        <f>IFERROR(VLOOKUP(D388,DAY!$A$2:$E$3000,2,0),0)</f>
        <v>9</v>
      </c>
      <c r="E320" s="86">
        <f>IFERROR(VLOOKUP(E388,DAY!$A$2:$E$3000,2,0),0)</f>
        <v>9</v>
      </c>
      <c r="F320" s="86">
        <f>IFERROR(VLOOKUP(F388,DAY!$A$2:$E$3000,2,0),0)</f>
        <v>9</v>
      </c>
      <c r="G320" s="86">
        <f>IFERROR(VLOOKUP(G388,DAY!$A$2:$E$3000,2,0),0)</f>
        <v>9</v>
      </c>
      <c r="H320" s="86">
        <f>IFERROR(VLOOKUP(H388,DAY!$A$2:$E$3000,2,0),0)</f>
        <v>9</v>
      </c>
      <c r="I320" s="86">
        <f>IFERROR(VLOOKUP(I388,DAY!$A$2:$E$3000,2,0),0)</f>
        <v>9</v>
      </c>
      <c r="J320" s="86">
        <f>IFERROR(VLOOKUP(J388,DAY!$A$2:$E$3000,2,0),0)</f>
        <v>9</v>
      </c>
      <c r="K320" s="86">
        <f>IFERROR(VLOOKUP(K388,DAY!$A$2:$E$3000,2,0),0)</f>
        <v>9</v>
      </c>
      <c r="L320" s="86">
        <f>IFERROR(VLOOKUP(L388,DAY!$A$2:$E$3000,2,0),0)</f>
        <v>9</v>
      </c>
      <c r="M320" s="86">
        <f>IFERROR(VLOOKUP(M388,DAY!$A$2:$E$3000,2,0),0)</f>
        <v>9</v>
      </c>
      <c r="N320" s="86">
        <f>IFERROR(VLOOKUP(N388,DAY!$A$2:$E$3000,2,0),0)</f>
        <v>9</v>
      </c>
      <c r="O320" s="86">
        <f>IFERROR(VLOOKUP(O388,DAY!$A$2:$E$3000,2,0),0)</f>
        <v>9</v>
      </c>
      <c r="P320" s="86">
        <f>IFERROR(VLOOKUP(P388,DAY!$A$2:$E$3000,2,0),0)</f>
        <v>9</v>
      </c>
      <c r="Q320" s="86">
        <f>IFERROR(VLOOKUP(Q388,DAY!$A$2:$E$3000,2,0),0)</f>
        <v>9</v>
      </c>
      <c r="R320" s="86">
        <f>IFERROR(VLOOKUP(R388,DAY!$A$2:$E$3000,2,0),0)</f>
        <v>9</v>
      </c>
      <c r="S320" s="86">
        <f>IFERROR(VLOOKUP(S388,DAY!$A$2:$E$3000,2,0),0)</f>
        <v>9</v>
      </c>
      <c r="T320" s="86">
        <f>IFERROR(VLOOKUP(T388,DAY!$A$2:$E$3000,2,0),0)</f>
        <v>10</v>
      </c>
      <c r="U320" s="86">
        <f>IFERROR(VLOOKUP(U388,DAY!$A$2:$E$3000,2,0),0)</f>
        <v>10</v>
      </c>
      <c r="V320" s="86">
        <f>IFERROR(VLOOKUP(V388,DAY!$A$2:$E$3000,2,0),0)</f>
        <v>10</v>
      </c>
      <c r="W320" s="86">
        <f>IFERROR(VLOOKUP(W388,DAY!$A$2:$E$3000,2,0),0)</f>
        <v>10</v>
      </c>
      <c r="X320" s="86">
        <f>IFERROR(VLOOKUP(X388,DAY!$A$2:$E$3000,2,0),0)</f>
        <v>10</v>
      </c>
      <c r="Y320" s="86">
        <f>IFERROR(VLOOKUP(Y388,DAY!$A$2:$E$3000,2,0),0)</f>
        <v>10</v>
      </c>
      <c r="Z320" s="86">
        <f>IFERROR(VLOOKUP(Z388,DAY!$A$2:$E$3000,2,0),0)</f>
        <v>10</v>
      </c>
      <c r="AA320" s="86">
        <f>IFERROR(VLOOKUP(AA388,DAY!$A$2:$E$3000,2,0),0)</f>
        <v>10</v>
      </c>
      <c r="AB320" s="86">
        <f>IFERROR(VLOOKUP(AB388,DAY!$A$2:$E$3000,2,0),0)</f>
        <v>10</v>
      </c>
      <c r="AC320" s="86">
        <f>IFERROR(VLOOKUP(AC388,DAY!$A$2:$E$3000,2,0),0)</f>
        <v>10</v>
      </c>
      <c r="AD320" s="86">
        <f>IFERROR(VLOOKUP(AD388,DAY!$A$2:$E$3000,2,0),0)</f>
        <v>10</v>
      </c>
      <c r="AE320" s="86">
        <f>IFERROR(VLOOKUP(AE388,DAY!$A$2:$E$3000,2,0),0)</f>
        <v>10</v>
      </c>
      <c r="AF320" s="337" t="s">
        <v>11</v>
      </c>
      <c r="AG320" s="339" t="s">
        <v>12</v>
      </c>
      <c r="AH320" s="414" t="s">
        <v>84</v>
      </c>
      <c r="AI320" s="416" t="s">
        <v>11</v>
      </c>
      <c r="AJ320" s="342" t="s">
        <v>13</v>
      </c>
      <c r="AK320" s="211" t="s">
        <v>84</v>
      </c>
      <c r="AL320" s="40"/>
      <c r="AN320" s="33"/>
      <c r="AO320" s="33"/>
      <c r="AR320" s="45">
        <f>IFERROR(VLOOKUP(AR413,DAY!$A$2:$E$744,7,0),0)</f>
        <v>0</v>
      </c>
    </row>
    <row r="321" spans="1:53" ht="27.75" customHeight="1" x14ac:dyDescent="0.4">
      <c r="A321" s="193"/>
      <c r="B321" s="429" t="s">
        <v>1</v>
      </c>
      <c r="C321" s="430"/>
      <c r="D321" s="87">
        <f>IFERROR(VLOOKUP(D388,DAY!$A$2:$E$3000,3,0),0)</f>
        <v>15</v>
      </c>
      <c r="E321" s="87">
        <f>IFERROR(VLOOKUP(E388,DAY!$A$2:$E$3000,3,0),0)</f>
        <v>16</v>
      </c>
      <c r="F321" s="87">
        <f>IFERROR(VLOOKUP(F388,DAY!$A$2:$E$3000,3,0),0)</f>
        <v>17</v>
      </c>
      <c r="G321" s="87">
        <f>IFERROR(VLOOKUP(G388,DAY!$A$2:$E$3000,3,0),0)</f>
        <v>18</v>
      </c>
      <c r="H321" s="87">
        <f>IFERROR(VLOOKUP(H388,DAY!$A$2:$E$3000,3,0),0)</f>
        <v>19</v>
      </c>
      <c r="I321" s="87">
        <f>IFERROR(VLOOKUP(I388,DAY!$A$2:$E$3000,3,0),0)</f>
        <v>20</v>
      </c>
      <c r="J321" s="87">
        <f>IFERROR(VLOOKUP(J388,DAY!$A$2:$E$3000,3,0),0)</f>
        <v>21</v>
      </c>
      <c r="K321" s="87">
        <f>IFERROR(VLOOKUP(K388,DAY!$A$2:$E$3000,3,0),0)</f>
        <v>22</v>
      </c>
      <c r="L321" s="87">
        <f>IFERROR(VLOOKUP(L388,DAY!$A$2:$E$3000,3,0),0)</f>
        <v>23</v>
      </c>
      <c r="M321" s="87">
        <f>IFERROR(VLOOKUP(M388,DAY!$A$2:$E$3000,3,0),0)</f>
        <v>24</v>
      </c>
      <c r="N321" s="87">
        <f>IFERROR(VLOOKUP(N388,DAY!$A$2:$E$3000,3,0),0)</f>
        <v>25</v>
      </c>
      <c r="O321" s="87">
        <f>IFERROR(VLOOKUP(O388,DAY!$A$2:$E$3000,3,0),0)</f>
        <v>26</v>
      </c>
      <c r="P321" s="87">
        <f>IFERROR(VLOOKUP(P388,DAY!$A$2:$E$3000,3,0),0)</f>
        <v>27</v>
      </c>
      <c r="Q321" s="87">
        <f>IFERROR(VLOOKUP(Q388,DAY!$A$2:$E$3000,3,0),0)</f>
        <v>28</v>
      </c>
      <c r="R321" s="87">
        <f>IFERROR(VLOOKUP(R388,DAY!$A$2:$E$3000,3,0),0)</f>
        <v>29</v>
      </c>
      <c r="S321" s="87">
        <f>IFERROR(VLOOKUP(S388,DAY!$A$2:$E$3000,3,0),0)</f>
        <v>30</v>
      </c>
      <c r="T321" s="87">
        <f>IFERROR(VLOOKUP(T388,DAY!$A$2:$E$3000,3,0),0)</f>
        <v>1</v>
      </c>
      <c r="U321" s="87">
        <f>IFERROR(VLOOKUP(U388,DAY!$A$2:$E$3000,3,0),0)</f>
        <v>2</v>
      </c>
      <c r="V321" s="87">
        <f>IFERROR(VLOOKUP(V388,DAY!$A$2:$E$3000,3,0),0)</f>
        <v>3</v>
      </c>
      <c r="W321" s="87">
        <f>IFERROR(VLOOKUP(W388,DAY!$A$2:$E$3000,3,0),0)</f>
        <v>4</v>
      </c>
      <c r="X321" s="87">
        <f>IFERROR(VLOOKUP(X388,DAY!$A$2:$E$3000,3,0),0)</f>
        <v>5</v>
      </c>
      <c r="Y321" s="87">
        <f>IFERROR(VLOOKUP(Y388,DAY!$A$2:$E$3000,3,0),0)</f>
        <v>6</v>
      </c>
      <c r="Z321" s="87">
        <f>IFERROR(VLOOKUP(Z388,DAY!$A$2:$E$3000,3,0),0)</f>
        <v>7</v>
      </c>
      <c r="AA321" s="87">
        <f>IFERROR(VLOOKUP(AA388,DAY!$A$2:$E$3000,3,0),0)</f>
        <v>8</v>
      </c>
      <c r="AB321" s="87">
        <f>IFERROR(VLOOKUP(AB388,DAY!$A$2:$E$3000,3,0),0)</f>
        <v>9</v>
      </c>
      <c r="AC321" s="87">
        <f>IFERROR(VLOOKUP(AC388,DAY!$A$2:$E$3000,3,0),0)</f>
        <v>10</v>
      </c>
      <c r="AD321" s="87">
        <f>IFERROR(VLOOKUP(AD388,DAY!$A$2:$E$3000,3,0),0)</f>
        <v>11</v>
      </c>
      <c r="AE321" s="88">
        <f>IFERROR(VLOOKUP(AE388,DAY!$A$2:$E$3000,3,0),0)</f>
        <v>12</v>
      </c>
      <c r="AF321" s="338"/>
      <c r="AG321" s="340"/>
      <c r="AH321" s="414"/>
      <c r="AI321" s="417"/>
      <c r="AJ321" s="340"/>
      <c r="AK321" s="211"/>
      <c r="AN321" s="33"/>
      <c r="AO321" s="33"/>
      <c r="AR321" s="124">
        <f>IFERROR(VLOOKUP(AR419,DAY!$A$2:$E$744,2,0),0)</f>
        <v>0</v>
      </c>
    </row>
    <row r="322" spans="1:53" ht="27.75" customHeight="1" x14ac:dyDescent="0.4">
      <c r="A322" s="193"/>
      <c r="B322" s="431" t="s">
        <v>2</v>
      </c>
      <c r="C322" s="432"/>
      <c r="D322" s="89" t="str">
        <f>IFERROR(VLOOKUP(D388,DAY!$A$2:$E$3000,4,0),0)</f>
        <v>月</v>
      </c>
      <c r="E322" s="89" t="str">
        <f>IFERROR(VLOOKUP(E388,DAY!$A$2:$E$3000,4,0),0)</f>
        <v>火</v>
      </c>
      <c r="F322" s="89" t="str">
        <f>IFERROR(VLOOKUP(F388,DAY!$A$2:$E$3000,4,0),0)</f>
        <v>水</v>
      </c>
      <c r="G322" s="89" t="str">
        <f>IFERROR(VLOOKUP(G388,DAY!$A$2:$E$3000,4,0),0)</f>
        <v>木</v>
      </c>
      <c r="H322" s="89" t="str">
        <f>IFERROR(VLOOKUP(H388,DAY!$A$2:$E$3000,4,0),0)</f>
        <v>金</v>
      </c>
      <c r="I322" s="89" t="str">
        <f>IFERROR(VLOOKUP(I388,DAY!$A$2:$E$3000,4,0),0)</f>
        <v>土</v>
      </c>
      <c r="J322" s="89" t="str">
        <f>IFERROR(VLOOKUP(J388,DAY!$A$2:$E$3000,4,0),0)</f>
        <v>日</v>
      </c>
      <c r="K322" s="89" t="str">
        <f>IFERROR(VLOOKUP(K388,DAY!$A$2:$E$3000,4,0),0)</f>
        <v>月</v>
      </c>
      <c r="L322" s="89" t="str">
        <f>IFERROR(VLOOKUP(L388,DAY!$A$2:$E$3000,4,0),0)</f>
        <v>火</v>
      </c>
      <c r="M322" s="89" t="str">
        <f>IFERROR(VLOOKUP(M388,DAY!$A$2:$E$3000,4,0),0)</f>
        <v>水</v>
      </c>
      <c r="N322" s="89" t="str">
        <f>IFERROR(VLOOKUP(N388,DAY!$A$2:$E$3000,4,0),0)</f>
        <v>木</v>
      </c>
      <c r="O322" s="89" t="str">
        <f>IFERROR(VLOOKUP(O388,DAY!$A$2:$E$3000,4,0),0)</f>
        <v>金</v>
      </c>
      <c r="P322" s="89" t="str">
        <f>IFERROR(VLOOKUP(P388,DAY!$A$2:$E$3000,4,0),0)</f>
        <v>土</v>
      </c>
      <c r="Q322" s="89" t="str">
        <f>IFERROR(VLOOKUP(Q388,DAY!$A$2:$E$3000,4,0),0)</f>
        <v>日</v>
      </c>
      <c r="R322" s="89" t="str">
        <f>IFERROR(VLOOKUP(R388,DAY!$A$2:$E$3000,4,0),0)</f>
        <v>月</v>
      </c>
      <c r="S322" s="89" t="str">
        <f>IFERROR(VLOOKUP(S388,DAY!$A$2:$E$3000,4,0),0)</f>
        <v>火</v>
      </c>
      <c r="T322" s="89" t="str">
        <f>IFERROR(VLOOKUP(T388,DAY!$A$2:$E$3000,4,0),0)</f>
        <v>水</v>
      </c>
      <c r="U322" s="89" t="str">
        <f>IFERROR(VLOOKUP(U388,DAY!$A$2:$E$3000,4,0),0)</f>
        <v>木</v>
      </c>
      <c r="V322" s="89" t="str">
        <f>IFERROR(VLOOKUP(V388,DAY!$A$2:$E$3000,4,0),0)</f>
        <v>金</v>
      </c>
      <c r="W322" s="89" t="str">
        <f>IFERROR(VLOOKUP(W388,DAY!$A$2:$E$3000,4,0),0)</f>
        <v>土</v>
      </c>
      <c r="X322" s="89" t="str">
        <f>IFERROR(VLOOKUP(X388,DAY!$A$2:$E$3000,4,0),0)</f>
        <v>日</v>
      </c>
      <c r="Y322" s="89" t="str">
        <f>IFERROR(VLOOKUP(Y388,DAY!$A$2:$E$3000,4,0),0)</f>
        <v>月</v>
      </c>
      <c r="Z322" s="89" t="str">
        <f>IFERROR(VLOOKUP(Z388,DAY!$A$2:$E$3000,4,0),0)</f>
        <v>火</v>
      </c>
      <c r="AA322" s="89" t="str">
        <f>IFERROR(VLOOKUP(AA388,DAY!$A$2:$E$3000,4,0),0)</f>
        <v>水</v>
      </c>
      <c r="AB322" s="89" t="str">
        <f>IFERROR(VLOOKUP(AB388,DAY!$A$2:$E$3000,4,0),0)</f>
        <v>木</v>
      </c>
      <c r="AC322" s="89" t="str">
        <f>IFERROR(VLOOKUP(AC388,DAY!$A$2:$E$3000,4,0),0)</f>
        <v>金</v>
      </c>
      <c r="AD322" s="89" t="str">
        <f>IFERROR(VLOOKUP(AD388,DAY!$A$2:$E$3000,4,0),0)</f>
        <v>土</v>
      </c>
      <c r="AE322" s="89" t="str">
        <f>IFERROR(VLOOKUP(AE388,DAY!$A$2:$E$3000,4,0),0)</f>
        <v>日</v>
      </c>
      <c r="AF322" s="338"/>
      <c r="AG322" s="340"/>
      <c r="AH322" s="414"/>
      <c r="AI322" s="417"/>
      <c r="AJ322" s="340"/>
      <c r="AK322" s="211"/>
      <c r="AN322" s="33"/>
      <c r="AO322" s="33"/>
      <c r="AR322" s="37">
        <f>IFERROR(VLOOKUP(AR419,DAY!$A$2:$E$744,3,0),0)</f>
        <v>0</v>
      </c>
    </row>
    <row r="323" spans="1:53" ht="86.25" customHeight="1" x14ac:dyDescent="0.4">
      <c r="A323" s="193"/>
      <c r="B323" s="438" t="s">
        <v>3</v>
      </c>
      <c r="C323" s="439"/>
      <c r="D323" s="90" t="str">
        <f>IFERROR(VLOOKUP(D388,DAY!$A$2:$E$3000,5,0),0)</f>
        <v>敬老の日</v>
      </c>
      <c r="E323" s="90" t="str">
        <f>IFERROR(VLOOKUP(E388,DAY!$A$2:$E$3000,5,0),0)</f>
        <v/>
      </c>
      <c r="F323" s="90" t="str">
        <f>IFERROR(VLOOKUP(F388,DAY!$A$2:$E$3000,5,0),0)</f>
        <v/>
      </c>
      <c r="G323" s="90" t="str">
        <f>IFERROR(VLOOKUP(G388,DAY!$A$2:$E$3000,5,0),0)</f>
        <v/>
      </c>
      <c r="H323" s="90" t="str">
        <f>IFERROR(VLOOKUP(H388,DAY!$A$2:$E$3000,5,0),0)</f>
        <v/>
      </c>
      <c r="I323" s="90" t="str">
        <f>IFERROR(VLOOKUP(I388,DAY!$A$2:$E$3000,5,0),0)</f>
        <v/>
      </c>
      <c r="J323" s="90" t="str">
        <f>IFERROR(VLOOKUP(J388,DAY!$A$2:$E$3000,5,0),0)</f>
        <v/>
      </c>
      <c r="K323" s="90" t="str">
        <f>IFERROR(VLOOKUP(K388,DAY!$A$2:$E$3000,5,0),0)</f>
        <v/>
      </c>
      <c r="L323" s="90" t="str">
        <f>IFERROR(VLOOKUP(L388,DAY!$A$2:$E$3000,5,0),0)</f>
        <v>秋分の日</v>
      </c>
      <c r="M323" s="90" t="str">
        <f>IFERROR(VLOOKUP(M388,DAY!$A$2:$E$3000,5,0),0)</f>
        <v/>
      </c>
      <c r="N323" s="90" t="str">
        <f>IFERROR(VLOOKUP(N388,DAY!$A$2:$E$3000,5,0),0)</f>
        <v/>
      </c>
      <c r="O323" s="90" t="str">
        <f>IFERROR(VLOOKUP(O388,DAY!$A$2:$E$3000,5,0),0)</f>
        <v/>
      </c>
      <c r="P323" s="90" t="str">
        <f>IFERROR(VLOOKUP(P388,DAY!$A$2:$E$3000,5,0),0)</f>
        <v/>
      </c>
      <c r="Q323" s="90" t="str">
        <f>IFERROR(VLOOKUP(Q388,DAY!$A$2:$E$3000,5,0),0)</f>
        <v/>
      </c>
      <c r="R323" s="90" t="str">
        <f>IFERROR(VLOOKUP(R388,DAY!$A$2:$E$3000,5,0),0)</f>
        <v/>
      </c>
      <c r="S323" s="90" t="str">
        <f>IFERROR(VLOOKUP(S388,DAY!$A$2:$E$3000,5,0),0)</f>
        <v/>
      </c>
      <c r="T323" s="90" t="str">
        <f>IFERROR(VLOOKUP(T388,DAY!$A$2:$E$3000,5,0),0)</f>
        <v/>
      </c>
      <c r="U323" s="90" t="str">
        <f>IFERROR(VLOOKUP(U388,DAY!$A$2:$E$3000,5,0),0)</f>
        <v/>
      </c>
      <c r="V323" s="90" t="str">
        <f>IFERROR(VLOOKUP(V388,DAY!$A$2:$E$3000,5,0),0)</f>
        <v/>
      </c>
      <c r="W323" s="90" t="str">
        <f>IFERROR(VLOOKUP(W388,DAY!$A$2:$E$3000,5,0),0)</f>
        <v/>
      </c>
      <c r="X323" s="90" t="str">
        <f>IFERROR(VLOOKUP(X388,DAY!$A$2:$E$3000,5,0),0)</f>
        <v/>
      </c>
      <c r="Y323" s="90" t="str">
        <f>IFERROR(VLOOKUP(Y388,DAY!$A$2:$E$3000,5,0),0)</f>
        <v/>
      </c>
      <c r="Z323" s="90" t="str">
        <f>IFERROR(VLOOKUP(Z388,DAY!$A$2:$E$3000,5,0),0)</f>
        <v/>
      </c>
      <c r="AA323" s="90" t="str">
        <f>IFERROR(VLOOKUP(AA388,DAY!$A$2:$E$3000,5,0),0)</f>
        <v/>
      </c>
      <c r="AB323" s="90" t="str">
        <f>IFERROR(VLOOKUP(AB388,DAY!$A$2:$E$3000,5,0),0)</f>
        <v/>
      </c>
      <c r="AC323" s="90" t="str">
        <f>IFERROR(VLOOKUP(AC388,DAY!$A$2:$E$3000,5,0),0)</f>
        <v/>
      </c>
      <c r="AD323" s="90" t="str">
        <f>IFERROR(VLOOKUP(AD388,DAY!$A$2:$E$3000,5,0),0)</f>
        <v/>
      </c>
      <c r="AE323" s="90" t="str">
        <f>IFERROR(VLOOKUP(AE388,DAY!$A$2:$E$3000,5,0),0)</f>
        <v/>
      </c>
      <c r="AF323" s="338"/>
      <c r="AG323" s="340"/>
      <c r="AH323" s="415"/>
      <c r="AI323" s="417"/>
      <c r="AJ323" s="340"/>
      <c r="AK323" s="212"/>
      <c r="AN323" s="41"/>
      <c r="AO323" s="41"/>
      <c r="AR323" s="37">
        <f>IFERROR(VLOOKUP(AR419,DAY!$A$2:$E$744,4,0),0)</f>
        <v>0</v>
      </c>
    </row>
    <row r="324" spans="1:53" ht="27.75" customHeight="1" x14ac:dyDescent="0.4">
      <c r="A324" s="193"/>
      <c r="B324" s="436" t="str">
        <f>$B$20</f>
        <v>作業員A</v>
      </c>
      <c r="C324" s="126" t="s">
        <v>4</v>
      </c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  <c r="AA324" s="172"/>
      <c r="AB324" s="172"/>
      <c r="AC324" s="172"/>
      <c r="AD324" s="172"/>
      <c r="AE324" s="172"/>
      <c r="AF324" s="137">
        <f>IF(COUNT(D324:AE324)=0,+(COUNTIF(D324:AE324,"作業"))+(COUNTIF(D324:AE324,"休日")),"")</f>
        <v>0</v>
      </c>
      <c r="AG324" s="138">
        <f>IF(+COUNT(D324:AE324)=0,(COUNTIF(D324:AE324,"休日")),"")</f>
        <v>0</v>
      </c>
      <c r="AH324" s="424">
        <f>IFERROR(IF(COUNTA(D324:AE324)=0,0,IF(COUNTA(D324:AE324)&lt;28,$G$359,IF(AN325&gt;0.284,$G$357,$G$358))),0)</f>
        <v>0</v>
      </c>
      <c r="AI324" s="141">
        <f>IF(COUNT(D325:AE325)=0,+(COUNTIF(D325:AE325,"作業"))+(COUNTIF(D325:AE325,"休日")),"")</f>
        <v>0</v>
      </c>
      <c r="AJ324" s="138">
        <f>IF(COUNT(D325:AE325)=0,(COUNTIF(D325:AE325,"休日")),"")</f>
        <v>0</v>
      </c>
      <c r="AK324" s="333">
        <f>IFERROR(IF(COUNTA(D325:AE325)=0,0,IF(COUNTA(D325:AE325)&lt;28,$G$359,IF(AO325&gt;0.284,$G$355,$G$356))),0)</f>
        <v>0</v>
      </c>
      <c r="AM324" s="40"/>
      <c r="AN324" s="33"/>
      <c r="AO324" s="33"/>
      <c r="AP324" s="40"/>
      <c r="AQ324" s="40"/>
      <c r="AR324" s="39">
        <f>IFERROR(VLOOKUP(AR672,DAY!$A$2:$E$744,5,0),0)</f>
        <v>0</v>
      </c>
      <c r="AS324" s="42"/>
      <c r="AT324" s="42"/>
      <c r="AU324" s="42"/>
      <c r="AV324" s="42"/>
      <c r="AW324" s="42"/>
      <c r="AX324" s="42"/>
      <c r="AY324" s="42"/>
      <c r="AZ324" s="42"/>
      <c r="BA324" s="42"/>
    </row>
    <row r="325" spans="1:53" ht="27.75" customHeight="1" x14ac:dyDescent="0.4">
      <c r="A325" s="193"/>
      <c r="B325" s="437"/>
      <c r="C325" s="129" t="s">
        <v>5</v>
      </c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4"/>
      <c r="AD325" s="174"/>
      <c r="AE325" s="174"/>
      <c r="AF325" s="433">
        <f>IFERROR(AN325,0)</f>
        <v>0</v>
      </c>
      <c r="AG325" s="434"/>
      <c r="AH325" s="425"/>
      <c r="AI325" s="435">
        <f>IFERROR(AO325,0)</f>
        <v>0</v>
      </c>
      <c r="AJ325" s="434"/>
      <c r="AK325" s="426"/>
      <c r="AN325" s="46" t="e">
        <f>ROUNDDOWN(AG324/AF324,3)</f>
        <v>#DIV/0!</v>
      </c>
      <c r="AO325" s="47" t="e">
        <f>ROUNDDOWN(AJ324/AI324,3)</f>
        <v>#DIV/0!</v>
      </c>
      <c r="AR325" s="43">
        <f>IFERROR(VLOOKUP(AR672,DAY!$A$2:$E$744,6,0),0)</f>
        <v>0</v>
      </c>
    </row>
    <row r="326" spans="1:53" ht="27.75" customHeight="1" x14ac:dyDescent="0.4">
      <c r="A326" s="193"/>
      <c r="B326" s="436" t="str">
        <f>$B$22</f>
        <v>作業員B</v>
      </c>
      <c r="C326" s="126" t="s">
        <v>4</v>
      </c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37">
        <f>IF(COUNT(D326:AE326)=0,+(COUNTIF(D326:AE326,"作業"))+(COUNTIF(D326:AE326,"休日")),"")</f>
        <v>0</v>
      </c>
      <c r="AG326" s="138">
        <f>IF(+COUNT(D326:AE326)=0,(COUNTIF(D326:AE326,"休日")),"")</f>
        <v>0</v>
      </c>
      <c r="AH326" s="424">
        <f>IFERROR(IF(COUNTA(D326:AE326)=0,0,IF(COUNTA(D326:AE326)&lt;28,$G$359,IF(AN327&gt;0.284,$G$357,$G$358))),0)</f>
        <v>0</v>
      </c>
      <c r="AI326" s="141">
        <f>IF(COUNT(D327:AE327)=0,+(COUNTIF(D327:AE327,"作業"))+(COUNTIF(D327:AE327,"休日")),"")</f>
        <v>0</v>
      </c>
      <c r="AJ326" s="138">
        <f>IF(COUNT(D327:AE327)=0,(COUNTIF(D327:AE327,"休日")),"")</f>
        <v>0</v>
      </c>
      <c r="AK326" s="333">
        <f>IFERROR(IF(COUNTA(D327:AE327)=0,0,IF(COUNTA(D327:AE327)&lt;28,$G$359,IF(AO327&gt;0.284,$G$355,$G$356))),0)</f>
        <v>0</v>
      </c>
      <c r="AM326" s="40"/>
      <c r="AN326" s="33"/>
      <c r="AO326" s="33"/>
      <c r="AP326" s="40"/>
      <c r="AQ326" s="40"/>
      <c r="AR326" s="39">
        <f>IFERROR(VLOOKUP(AR668,DAY!$A$2:$E$744,5,0),0)</f>
        <v>0</v>
      </c>
      <c r="AS326" s="42"/>
      <c r="AT326" s="42"/>
      <c r="AU326" s="42"/>
      <c r="AV326" s="42"/>
      <c r="AW326" s="42"/>
      <c r="AX326" s="42"/>
      <c r="AY326" s="42"/>
      <c r="AZ326" s="42"/>
      <c r="BA326" s="42"/>
    </row>
    <row r="327" spans="1:53" ht="27.75" customHeight="1" x14ac:dyDescent="0.4">
      <c r="A327" s="193"/>
      <c r="B327" s="437"/>
      <c r="C327" s="129" t="s">
        <v>5</v>
      </c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4"/>
      <c r="AD327" s="174"/>
      <c r="AE327" s="174"/>
      <c r="AF327" s="433">
        <f>IFERROR(AN327,0)</f>
        <v>0</v>
      </c>
      <c r="AG327" s="434"/>
      <c r="AH327" s="425"/>
      <c r="AI327" s="435">
        <f>IFERROR(AO327,0)</f>
        <v>0</v>
      </c>
      <c r="AJ327" s="434"/>
      <c r="AK327" s="426"/>
      <c r="AN327" s="46" t="e">
        <f>ROUNDDOWN(AG326/AF326,3)</f>
        <v>#DIV/0!</v>
      </c>
      <c r="AO327" s="47" t="e">
        <f>ROUNDDOWN(AJ326/AI326,3)</f>
        <v>#DIV/0!</v>
      </c>
      <c r="AR327" s="43">
        <f>IFERROR(VLOOKUP(AR668,DAY!$A$2:$E$744,6,0),0)</f>
        <v>0</v>
      </c>
    </row>
    <row r="328" spans="1:53" ht="27.75" customHeight="1" x14ac:dyDescent="0.4">
      <c r="A328" s="193"/>
      <c r="B328" s="436" t="str">
        <f>$B$24</f>
        <v>作業員C</v>
      </c>
      <c r="C328" s="126" t="s">
        <v>4</v>
      </c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37">
        <f>IF(COUNT(D328:AE328)=0,+(COUNTIF(D328:AE328,"作業"))+(COUNTIF(D328:AE328,"休日")),"")</f>
        <v>0</v>
      </c>
      <c r="AG328" s="138">
        <f>IF(+COUNT(D328:AE328)=0,(COUNTIF(D328:AE328,"休日")),"")</f>
        <v>0</v>
      </c>
      <c r="AH328" s="424">
        <f>IFERROR(IF(COUNTA(D328:AE328)=0,0,IF(COUNTA(D328:AE328)&lt;28,$G$359,IF(AN329&gt;0.284,$G$357,$G$358))),0)</f>
        <v>0</v>
      </c>
      <c r="AI328" s="141">
        <f>IF(COUNT(D329:AE329)=0,+(COUNTIF(D329:AE329,"作業"))+(COUNTIF(D329:AE329,"休日")),"")</f>
        <v>0</v>
      </c>
      <c r="AJ328" s="138">
        <f>IF(COUNT(D329:AE329)=0,(COUNTIF(D329:AE329,"休日")),"")</f>
        <v>0</v>
      </c>
      <c r="AK328" s="333">
        <f>IFERROR(IF(COUNTA(D329:AE329)=0,0,IF(COUNTA(D329:AE329)&lt;28,$G$359,IF(AO329&gt;0.284,$G$355,$G$356))),0)</f>
        <v>0</v>
      </c>
      <c r="AM328" s="40"/>
      <c r="AN328" s="33"/>
      <c r="AO328" s="33"/>
      <c r="AP328" s="40"/>
      <c r="AQ328" s="40"/>
      <c r="AR328" s="39">
        <f>IFERROR(VLOOKUP(AR670,DAY!$A$2:$E$744,5,0),0)</f>
        <v>0</v>
      </c>
      <c r="AS328" s="42"/>
      <c r="AT328" s="42"/>
      <c r="AU328" s="42"/>
      <c r="AV328" s="42"/>
      <c r="AW328" s="42"/>
      <c r="AX328" s="42"/>
      <c r="AY328" s="42"/>
      <c r="AZ328" s="42"/>
      <c r="BA328" s="42"/>
    </row>
    <row r="329" spans="1:53" ht="27.75" customHeight="1" x14ac:dyDescent="0.4">
      <c r="A329" s="193"/>
      <c r="B329" s="437"/>
      <c r="C329" s="129" t="s">
        <v>5</v>
      </c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4"/>
      <c r="AD329" s="174"/>
      <c r="AE329" s="174"/>
      <c r="AF329" s="433">
        <f>IFERROR(AN329,0)</f>
        <v>0</v>
      </c>
      <c r="AG329" s="434"/>
      <c r="AH329" s="425"/>
      <c r="AI329" s="435">
        <f>IFERROR(AO329,0)</f>
        <v>0</v>
      </c>
      <c r="AJ329" s="434"/>
      <c r="AK329" s="426"/>
      <c r="AN329" s="46" t="e">
        <f>ROUNDDOWN(AG328/AF328,3)</f>
        <v>#DIV/0!</v>
      </c>
      <c r="AO329" s="47" t="e">
        <f>ROUNDDOWN(AJ328/AI328,3)</f>
        <v>#DIV/0!</v>
      </c>
      <c r="AR329" s="43">
        <f>IFERROR(VLOOKUP(AR670,DAY!$A$2:$E$744,6,0),0)</f>
        <v>0</v>
      </c>
    </row>
    <row r="330" spans="1:53" ht="27.75" customHeight="1" x14ac:dyDescent="0.4">
      <c r="A330" s="193"/>
      <c r="B330" s="436" t="str">
        <f>$B$26</f>
        <v>作業員D</v>
      </c>
      <c r="C330" s="126" t="s">
        <v>4</v>
      </c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37">
        <f>IF(COUNT(D330:AE330)=0,+(COUNTIF(D330:AE330,"作業"))+(COUNTIF(D330:AE330,"休日")),"")</f>
        <v>0</v>
      </c>
      <c r="AG330" s="138">
        <f>IF(+COUNT(D330:AE330)=0,(COUNTIF(D330:AE330,"休日")),"")</f>
        <v>0</v>
      </c>
      <c r="AH330" s="424">
        <f>IFERROR(IF(COUNTA(D330:AE330)=0,0,IF(COUNTA(D330:AE330)&lt;28,$G$359,IF(AN331&gt;0.284,$G$357,$G$358))),0)</f>
        <v>0</v>
      </c>
      <c r="AI330" s="141">
        <f>IF(COUNT(D331:AE331)=0,+(COUNTIF(D331:AE331,"作業"))+(COUNTIF(D331:AE331,"休日")),"")</f>
        <v>0</v>
      </c>
      <c r="AJ330" s="138">
        <f>IF(COUNT(D331:AE331)=0,(COUNTIF(D331:AE331,"休日")),"")</f>
        <v>0</v>
      </c>
      <c r="AK330" s="333">
        <f>IFERROR(IF(COUNTA(D331:AE331)=0,0,IF(COUNTA(D331:AE331)&lt;28,$G$359,IF(AO331&gt;0.284,$G$355,$G$356))),0)</f>
        <v>0</v>
      </c>
      <c r="AM330" s="40"/>
      <c r="AN330" s="33"/>
      <c r="AO330" s="33"/>
      <c r="AP330" s="40"/>
      <c r="AQ330" s="40"/>
      <c r="AR330" s="39">
        <f>IFERROR(VLOOKUP(AR672,DAY!$A$2:$E$744,5,0),0)</f>
        <v>0</v>
      </c>
      <c r="AS330" s="42"/>
      <c r="AT330" s="42"/>
      <c r="AU330" s="42"/>
      <c r="AV330" s="42"/>
      <c r="AW330" s="42"/>
      <c r="AX330" s="42"/>
      <c r="AY330" s="42"/>
      <c r="AZ330" s="42"/>
      <c r="BA330" s="42"/>
    </row>
    <row r="331" spans="1:53" ht="27.75" customHeight="1" x14ac:dyDescent="0.4">
      <c r="A331" s="193"/>
      <c r="B331" s="437"/>
      <c r="C331" s="129" t="s">
        <v>5</v>
      </c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433">
        <f>IFERROR(AN331,0)</f>
        <v>0</v>
      </c>
      <c r="AG331" s="434"/>
      <c r="AH331" s="425"/>
      <c r="AI331" s="435">
        <f>IFERROR(AO331,0)</f>
        <v>0</v>
      </c>
      <c r="AJ331" s="434"/>
      <c r="AK331" s="426"/>
      <c r="AN331" s="46" t="e">
        <f>ROUNDDOWN(AG330/AF330,3)</f>
        <v>#DIV/0!</v>
      </c>
      <c r="AO331" s="47" t="e">
        <f>ROUNDDOWN(AJ330/AI330,3)</f>
        <v>#DIV/0!</v>
      </c>
      <c r="AR331" s="43">
        <f>IFERROR(VLOOKUP(AR672,DAY!$A$2:$E$744,6,0),0)</f>
        <v>0</v>
      </c>
    </row>
    <row r="332" spans="1:53" ht="27.75" customHeight="1" x14ac:dyDescent="0.4">
      <c r="A332" s="193"/>
      <c r="B332" s="436" t="str">
        <f>$B$28</f>
        <v>作業員E</v>
      </c>
      <c r="C332" s="126" t="s">
        <v>4</v>
      </c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37">
        <f>IF(COUNT(D332:AE332)=0,+(COUNTIF(D332:AE332,"作業"))+(COUNTIF(D332:AE332,"休日")),"")</f>
        <v>0</v>
      </c>
      <c r="AG332" s="138">
        <f>IF(+COUNT(D332:AE332)=0,(COUNTIF(D332:AE332,"休日")),"")</f>
        <v>0</v>
      </c>
      <c r="AH332" s="424">
        <f>IFERROR(IF(COUNTA(D332:AE332)=0,0,IF(COUNTA(D332:AE332)&lt;28,$G$359,IF(AN333&gt;0.284,$G$357,$G$358))),0)</f>
        <v>0</v>
      </c>
      <c r="AI332" s="141">
        <f>IF(COUNT(D333:AE333)=0,+(COUNTIF(D333:AE333,"作業"))+(COUNTIF(D333:AE333,"休日")),"")</f>
        <v>0</v>
      </c>
      <c r="AJ332" s="138">
        <f>IF(COUNT(D333:AE333)=0,(COUNTIF(D333:AE333,"休日")),"")</f>
        <v>0</v>
      </c>
      <c r="AK332" s="333">
        <f>IFERROR(IF(COUNTA(D333:AE333)=0,0,IF(COUNTA(D333:AE333)&lt;28,$G$359,IF(AO333&gt;0.284,$G$355,$G$356))),0)</f>
        <v>0</v>
      </c>
      <c r="AM332" s="40"/>
      <c r="AN332" s="33"/>
      <c r="AO332" s="33"/>
      <c r="AP332" s="40"/>
      <c r="AQ332" s="40"/>
      <c r="AR332" s="39">
        <f>IFERROR(VLOOKUP(AR674,DAY!$A$2:$E$744,5,0),0)</f>
        <v>0</v>
      </c>
      <c r="AS332" s="42"/>
      <c r="AT332" s="42"/>
      <c r="AU332" s="42"/>
      <c r="AV332" s="42"/>
      <c r="AW332" s="42"/>
      <c r="AX332" s="42"/>
      <c r="AY332" s="42"/>
      <c r="AZ332" s="42"/>
      <c r="BA332" s="42"/>
    </row>
    <row r="333" spans="1:53" ht="27.75" customHeight="1" x14ac:dyDescent="0.4">
      <c r="A333" s="193"/>
      <c r="B333" s="437"/>
      <c r="C333" s="129" t="s">
        <v>5</v>
      </c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433">
        <f>IFERROR(AN333,0)</f>
        <v>0</v>
      </c>
      <c r="AG333" s="434"/>
      <c r="AH333" s="425"/>
      <c r="AI333" s="435">
        <f>IFERROR(AO333,0)</f>
        <v>0</v>
      </c>
      <c r="AJ333" s="434"/>
      <c r="AK333" s="426"/>
      <c r="AN333" s="46" t="e">
        <f>ROUNDDOWN(AG332/AF332,3)</f>
        <v>#DIV/0!</v>
      </c>
      <c r="AO333" s="47" t="e">
        <f>ROUNDDOWN(AJ332/AI332,3)</f>
        <v>#DIV/0!</v>
      </c>
      <c r="AR333" s="43">
        <f>IFERROR(VLOOKUP(AR674,DAY!$A$2:$E$744,6,0),0)</f>
        <v>0</v>
      </c>
    </row>
    <row r="334" spans="1:53" ht="27.75" customHeight="1" x14ac:dyDescent="0.4">
      <c r="A334" s="193"/>
      <c r="B334" s="436" t="str">
        <f>$B$30</f>
        <v>作業員F</v>
      </c>
      <c r="C334" s="126" t="s">
        <v>4</v>
      </c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37">
        <f>IF(COUNT(D334:AE334)=0,+(COUNTIF(D334:AE334,"作業"))+(COUNTIF(D334:AE334,"休日")),"")</f>
        <v>0</v>
      </c>
      <c r="AG334" s="138">
        <f>IF(+COUNT(D334:AE334)=0,(COUNTIF(D334:AE334,"休日")),"")</f>
        <v>0</v>
      </c>
      <c r="AH334" s="424">
        <f>IFERROR(IF(COUNTA(D334:AE334)=0,0,IF(COUNTA(D334:AE334)&lt;28,$G$359,IF(AN335&gt;0.284,$G$357,$G$358))),0)</f>
        <v>0</v>
      </c>
      <c r="AI334" s="141">
        <f>IF(COUNT(D335:AE335)=0,+(COUNTIF(D335:AE335,"作業"))+(COUNTIF(D335:AE335,"休日")),"")</f>
        <v>0</v>
      </c>
      <c r="AJ334" s="138">
        <f>IF(COUNT(D335:AE335)=0,(COUNTIF(D335:AE335,"休日")),"")</f>
        <v>0</v>
      </c>
      <c r="AK334" s="333">
        <f>IFERROR(IF(COUNTA(D335:AE335)=0,0,IF(COUNTA(D335:AE335)&lt;28,$G$359,IF(AO335&gt;0.284,$G$355,$G$356))),0)</f>
        <v>0</v>
      </c>
      <c r="AM334" s="40"/>
      <c r="AN334" s="33"/>
      <c r="AO334" s="33"/>
      <c r="AR334" s="39">
        <f>IFERROR(VLOOKUP(AR419,DAY!$A$2:$E$744,5,0),0)</f>
        <v>0</v>
      </c>
    </row>
    <row r="335" spans="1:53" ht="27.75" customHeight="1" thickBot="1" x14ac:dyDescent="0.45">
      <c r="A335" s="222"/>
      <c r="B335" s="443"/>
      <c r="C335" s="127" t="s">
        <v>5</v>
      </c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335">
        <f>IFERROR(AN335,0)</f>
        <v>0</v>
      </c>
      <c r="AG335" s="336"/>
      <c r="AH335" s="419"/>
      <c r="AI335" s="423">
        <f>IFERROR(AO335,0)</f>
        <v>0</v>
      </c>
      <c r="AJ335" s="336"/>
      <c r="AK335" s="334"/>
      <c r="AN335" s="46" t="e">
        <f>ROUNDDOWN(AG334/AF334,3)</f>
        <v>#DIV/0!</v>
      </c>
      <c r="AO335" s="47" t="e">
        <f>ROUNDDOWN(AJ334/AI334,3)</f>
        <v>#DIV/0!</v>
      </c>
      <c r="AR335" s="43">
        <f>IFERROR(VLOOKUP(AR419,DAY!$A$2:$E$744,6,0),0)</f>
        <v>0</v>
      </c>
    </row>
    <row r="336" spans="1:53" ht="27" thickBot="1" x14ac:dyDescent="0.45">
      <c r="A336" s="23"/>
      <c r="B336" s="23"/>
      <c r="C336" s="51"/>
      <c r="D336" s="51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145"/>
      <c r="AB336" s="145"/>
      <c r="AC336" s="145"/>
      <c r="AD336" s="145"/>
      <c r="AE336" s="145"/>
      <c r="AF336" s="132"/>
      <c r="AG336" s="132"/>
      <c r="AH336" s="132"/>
      <c r="AI336" s="131"/>
      <c r="AJ336" s="131"/>
      <c r="AK336" s="131"/>
      <c r="AN336" s="33"/>
      <c r="AO336" s="33"/>
    </row>
    <row r="337" spans="1:53" ht="26.25" x14ac:dyDescent="0.4">
      <c r="A337" s="23"/>
      <c r="B337" s="23"/>
      <c r="C337" s="134" t="str">
        <f>$B$20</f>
        <v>作業員A</v>
      </c>
      <c r="D337" s="122"/>
      <c r="E337" s="135"/>
      <c r="F337" s="135"/>
      <c r="G337" s="135"/>
      <c r="H337" s="383" t="s">
        <v>4</v>
      </c>
      <c r="I337" s="383"/>
      <c r="J337" s="383"/>
      <c r="K337" s="494" t="s">
        <v>5</v>
      </c>
      <c r="L337" s="494"/>
      <c r="M337" s="495"/>
      <c r="N337" s="23"/>
      <c r="O337" s="134" t="str">
        <f>$B$22</f>
        <v>作業員B</v>
      </c>
      <c r="P337" s="135"/>
      <c r="Q337" s="135"/>
      <c r="R337" s="135"/>
      <c r="S337" s="135"/>
      <c r="T337" s="383" t="s">
        <v>4</v>
      </c>
      <c r="U337" s="383"/>
      <c r="V337" s="383"/>
      <c r="W337" s="494" t="s">
        <v>5</v>
      </c>
      <c r="X337" s="494"/>
      <c r="Y337" s="495"/>
      <c r="Z337" s="23"/>
      <c r="AA337" s="147" t="str">
        <f>$B$24</f>
        <v>作業員C</v>
      </c>
      <c r="AB337" s="148"/>
      <c r="AC337" s="148"/>
      <c r="AD337" s="148"/>
      <c r="AE337" s="148"/>
      <c r="AF337" s="383" t="s">
        <v>4</v>
      </c>
      <c r="AG337" s="383"/>
      <c r="AH337" s="383"/>
      <c r="AI337" s="494" t="s">
        <v>5</v>
      </c>
      <c r="AJ337" s="494"/>
      <c r="AK337" s="495"/>
      <c r="AN337" s="33"/>
      <c r="AO337" s="33"/>
    </row>
    <row r="338" spans="1:53" ht="29.25" customHeight="1" x14ac:dyDescent="0.4">
      <c r="A338" s="23"/>
      <c r="B338" s="23"/>
      <c r="C338" s="483"/>
      <c r="D338" s="484"/>
      <c r="E338" s="484"/>
      <c r="F338" s="485" t="s">
        <v>11</v>
      </c>
      <c r="G338" s="486"/>
      <c r="H338" s="482">
        <f>AF20+AF36+AF52+AF68+AF84+AF100+AF116+AF132+AF148+AF164+AF180+AF196+AF212+AF228+AF244+AF260+AF276+AF292+AF308+AF324</f>
        <v>0</v>
      </c>
      <c r="I338" s="482"/>
      <c r="J338" s="482"/>
      <c r="K338" s="487">
        <f>AI20+AI36+AI52+AI68+AI84+AI100+AI116+AI132+AI148+AI164+AI180+AI196+AI212+AI228+AI244+AI260+AI276+AI292+AI308+AI324</f>
        <v>0</v>
      </c>
      <c r="L338" s="487"/>
      <c r="M338" s="488"/>
      <c r="N338" s="23"/>
      <c r="O338" s="483"/>
      <c r="P338" s="484"/>
      <c r="Q338" s="484"/>
      <c r="R338" s="485" t="s">
        <v>11</v>
      </c>
      <c r="S338" s="486"/>
      <c r="T338" s="482">
        <f>AF22+AF38+AF54+AF70+AF86+AF102+AF118+AF134+AF150+AF166+AF182+AF198+AF214+AF230+AF246+AF262+AF278+AF294+AF310+AF326</f>
        <v>0</v>
      </c>
      <c r="U338" s="482"/>
      <c r="V338" s="482"/>
      <c r="W338" s="487">
        <f>AI22+AI38+AI54+AI70+AI86+AI102+AI118+AI134+AI150+AI166+AI182+AI198+AI214+AI230+AI246+AI262+AI278+AI294+AI310+AI326</f>
        <v>0</v>
      </c>
      <c r="X338" s="487"/>
      <c r="Y338" s="488"/>
      <c r="Z338" s="23"/>
      <c r="AA338" s="490"/>
      <c r="AB338" s="491"/>
      <c r="AC338" s="491"/>
      <c r="AD338" s="492" t="s">
        <v>11</v>
      </c>
      <c r="AE338" s="493"/>
      <c r="AF338" s="482">
        <f>AF24+AF40+AF56+AF72+AF88+AF104+AF120+AF136+AF152+AF168+AF184+AF200+AF216+AF232+AF248+AF264+AF280+AF296+AF312+AF328</f>
        <v>0</v>
      </c>
      <c r="AG338" s="482"/>
      <c r="AH338" s="482"/>
      <c r="AI338" s="487">
        <f>AI24+AI40+AI56+AI72+AI88+AI104+AI120+AI136+AI152+AI168+AI184+AI200+AI216+AI232+AI248+AI264+AI280+AI296+AI312+AI328</f>
        <v>0</v>
      </c>
      <c r="AJ338" s="487"/>
      <c r="AK338" s="488"/>
      <c r="AN338" s="33"/>
      <c r="AO338" s="33"/>
    </row>
    <row r="339" spans="1:53" ht="29.25" customHeight="1" thickBot="1" x14ac:dyDescent="0.45">
      <c r="A339" s="23"/>
      <c r="B339" s="23"/>
      <c r="C339" s="474"/>
      <c r="D339" s="475"/>
      <c r="E339" s="475"/>
      <c r="F339" s="476" t="s">
        <v>46</v>
      </c>
      <c r="G339" s="477"/>
      <c r="H339" s="453">
        <f>AG20+AG36+AG52+AG68+AG84+AG100+AG116+AG132+AG148+AG164+AG180+AG196+AG212+AG228+AG244+AG260+AG276+AG292+AG308+AG324</f>
        <v>0</v>
      </c>
      <c r="I339" s="453"/>
      <c r="J339" s="453"/>
      <c r="K339" s="454">
        <f>AJ20+AJ36+AJ52+AJ68+AJ84+AJ100+AJ116+AJ132+AJ148+AJ164+AJ180+AJ196+AJ212+AJ228+AJ244+AJ260+AJ276+AJ292+AJ308+AJ324</f>
        <v>0</v>
      </c>
      <c r="L339" s="454"/>
      <c r="M339" s="455"/>
      <c r="N339" s="23"/>
      <c r="O339" s="474"/>
      <c r="P339" s="475"/>
      <c r="Q339" s="475"/>
      <c r="R339" s="476" t="s">
        <v>46</v>
      </c>
      <c r="S339" s="477"/>
      <c r="T339" s="453">
        <f>AG22+AG38+AG54+AG70+AG86+AG102+AG118+AG134+AG150+AG166+AG182+AG198+AG214+AG230+AG246+AG262+AG278+AG294+AG310+AG326</f>
        <v>0</v>
      </c>
      <c r="U339" s="453"/>
      <c r="V339" s="453"/>
      <c r="W339" s="454">
        <f>AJ22+AJ38+AJ54+AJ70+AJ86+AJ102+AJ118+AJ134+AJ150+AJ166+AJ182+AJ198+AJ214+AJ230+AJ246+AJ262+AJ278+AJ294+AJ310+AJ326</f>
        <v>0</v>
      </c>
      <c r="X339" s="454"/>
      <c r="Y339" s="455"/>
      <c r="Z339" s="23"/>
      <c r="AA339" s="449"/>
      <c r="AB339" s="450"/>
      <c r="AC339" s="450"/>
      <c r="AD339" s="451" t="s">
        <v>46</v>
      </c>
      <c r="AE339" s="452"/>
      <c r="AF339" s="453">
        <f>AG24+AG40+AG56+AG72+AG88+AG104+AG120+AG136+AG152+AG168+AG184+AG200+AG216+AG232+AG248+AG264+AG280+AG296+AG312+AG328</f>
        <v>0</v>
      </c>
      <c r="AG339" s="453"/>
      <c r="AH339" s="453"/>
      <c r="AI339" s="454">
        <f>AJ24+AJ40+AJ56+AJ72+AJ88+AJ104+AJ120+AJ136+AJ152+AJ168+AJ184+AJ200+AJ216+AJ232+AJ248+AJ264+AJ280+AJ296+AJ312+AJ328</f>
        <v>0</v>
      </c>
      <c r="AJ339" s="454"/>
      <c r="AK339" s="455"/>
      <c r="AN339" s="33"/>
      <c r="AO339" s="33"/>
    </row>
    <row r="340" spans="1:53" ht="29.25" hidden="1" customHeight="1" thickBot="1" x14ac:dyDescent="0.45">
      <c r="A340" s="23"/>
      <c r="B340" s="23"/>
      <c r="C340" s="478"/>
      <c r="D340" s="479"/>
      <c r="E340" s="479"/>
      <c r="F340" s="480" t="s">
        <v>47</v>
      </c>
      <c r="G340" s="481"/>
      <c r="H340" s="460" t="e">
        <f>ROUND(H339/H338,4)</f>
        <v>#DIV/0!</v>
      </c>
      <c r="I340" s="460"/>
      <c r="J340" s="460"/>
      <c r="K340" s="461" t="e">
        <f>ROUND(K339/K338,4)</f>
        <v>#DIV/0!</v>
      </c>
      <c r="L340" s="461"/>
      <c r="M340" s="462"/>
      <c r="N340" s="23"/>
      <c r="O340" s="478"/>
      <c r="P340" s="479"/>
      <c r="Q340" s="479"/>
      <c r="R340" s="480" t="s">
        <v>47</v>
      </c>
      <c r="S340" s="481"/>
      <c r="T340" s="460" t="e">
        <f>ROUND(T339/T338,4)</f>
        <v>#DIV/0!</v>
      </c>
      <c r="U340" s="460"/>
      <c r="V340" s="460"/>
      <c r="W340" s="461" t="e">
        <f>ROUND(W339/W338,4)</f>
        <v>#DIV/0!</v>
      </c>
      <c r="X340" s="461"/>
      <c r="Y340" s="462"/>
      <c r="Z340" s="23"/>
      <c r="AA340" s="456"/>
      <c r="AB340" s="457"/>
      <c r="AC340" s="457"/>
      <c r="AD340" s="458" t="s">
        <v>47</v>
      </c>
      <c r="AE340" s="459"/>
      <c r="AF340" s="460" t="e">
        <f>ROUND(AF339/AF338,4)</f>
        <v>#DIV/0!</v>
      </c>
      <c r="AG340" s="460"/>
      <c r="AH340" s="460"/>
      <c r="AI340" s="461" t="e">
        <f>ROUND(AI339/AI338,4)</f>
        <v>#DIV/0!</v>
      </c>
      <c r="AJ340" s="461"/>
      <c r="AK340" s="462"/>
      <c r="AN340" s="33"/>
      <c r="AO340" s="33"/>
    </row>
    <row r="341" spans="1:53" ht="27.95" customHeight="1" x14ac:dyDescent="0.4">
      <c r="A341" s="23"/>
      <c r="B341" s="23"/>
      <c r="C341" s="470" t="s">
        <v>129</v>
      </c>
      <c r="D341" s="471"/>
      <c r="E341" s="471"/>
      <c r="F341" s="471"/>
      <c r="G341" s="471"/>
      <c r="H341" s="472">
        <f>IFERROR(ROUND(H340,3),0)</f>
        <v>0</v>
      </c>
      <c r="I341" s="472"/>
      <c r="J341" s="472"/>
      <c r="K341" s="444">
        <f>IFERROR(ROUND(K340,3),0)</f>
        <v>0</v>
      </c>
      <c r="L341" s="444"/>
      <c r="M341" s="445"/>
      <c r="N341" s="23"/>
      <c r="O341" s="470" t="s">
        <v>129</v>
      </c>
      <c r="P341" s="471"/>
      <c r="Q341" s="471"/>
      <c r="R341" s="471"/>
      <c r="S341" s="471"/>
      <c r="T341" s="472">
        <f>IFERROR(ROUND(T340,3),0)</f>
        <v>0</v>
      </c>
      <c r="U341" s="472"/>
      <c r="V341" s="472"/>
      <c r="W341" s="444">
        <f>IFERROR(ROUND(W340,3),0)</f>
        <v>0</v>
      </c>
      <c r="X341" s="444"/>
      <c r="Y341" s="445"/>
      <c r="Z341" s="23"/>
      <c r="AA341" s="470" t="s">
        <v>129</v>
      </c>
      <c r="AB341" s="471"/>
      <c r="AC341" s="471"/>
      <c r="AD341" s="471"/>
      <c r="AE341" s="471"/>
      <c r="AF341" s="472">
        <f>IFERROR(ROUND(AF340,3),0)</f>
        <v>0</v>
      </c>
      <c r="AG341" s="472"/>
      <c r="AH341" s="472"/>
      <c r="AI341" s="444">
        <f>IFERROR(ROUND(AI340,3),0)</f>
        <v>0</v>
      </c>
      <c r="AJ341" s="444"/>
      <c r="AK341" s="445"/>
      <c r="AN341" s="33"/>
      <c r="AO341" s="33"/>
    </row>
    <row r="342" spans="1:53" ht="27.75" customHeight="1" x14ac:dyDescent="0.4">
      <c r="A342" s="23"/>
      <c r="B342" s="23"/>
      <c r="C342" s="143"/>
      <c r="D342" s="448" t="s">
        <v>48</v>
      </c>
      <c r="E342" s="448"/>
      <c r="F342" s="448"/>
      <c r="G342" s="144"/>
      <c r="H342" s="473"/>
      <c r="I342" s="473"/>
      <c r="J342" s="473"/>
      <c r="K342" s="446"/>
      <c r="L342" s="446"/>
      <c r="M342" s="447"/>
      <c r="N342" s="23"/>
      <c r="O342" s="143"/>
      <c r="P342" s="448" t="s">
        <v>48</v>
      </c>
      <c r="Q342" s="448"/>
      <c r="R342" s="448"/>
      <c r="S342" s="144"/>
      <c r="T342" s="473"/>
      <c r="U342" s="473"/>
      <c r="V342" s="473"/>
      <c r="W342" s="446"/>
      <c r="X342" s="446"/>
      <c r="Y342" s="447"/>
      <c r="Z342" s="23"/>
      <c r="AA342" s="143"/>
      <c r="AB342" s="448" t="s">
        <v>48</v>
      </c>
      <c r="AC342" s="448"/>
      <c r="AD342" s="448"/>
      <c r="AE342" s="144"/>
      <c r="AF342" s="473"/>
      <c r="AG342" s="473"/>
      <c r="AH342" s="473"/>
      <c r="AI342" s="446"/>
      <c r="AJ342" s="446"/>
      <c r="AK342" s="447"/>
      <c r="AN342" s="33"/>
      <c r="AO342" s="33"/>
    </row>
    <row r="343" spans="1:53" ht="27" customHeight="1" thickBot="1" x14ac:dyDescent="0.45">
      <c r="A343" s="23"/>
      <c r="B343" s="23"/>
      <c r="C343" s="467" t="s">
        <v>44</v>
      </c>
      <c r="D343" s="468"/>
      <c r="E343" s="468"/>
      <c r="F343" s="468"/>
      <c r="G343" s="468"/>
      <c r="H343" s="469" t="str">
        <f>IF(H338&lt;7,"対象外",IF(H341&gt;=0.285,"クリア","休暇不足"))</f>
        <v>対象外</v>
      </c>
      <c r="I343" s="469"/>
      <c r="J343" s="469"/>
      <c r="K343" s="468" t="str">
        <f>IF(K338&lt;7,"対象外",IF(K341&gt;=0.285,"達成","未達成"))</f>
        <v>対象外</v>
      </c>
      <c r="L343" s="468"/>
      <c r="M343" s="489"/>
      <c r="N343" s="23"/>
      <c r="O343" s="467" t="s">
        <v>44</v>
      </c>
      <c r="P343" s="468"/>
      <c r="Q343" s="468"/>
      <c r="R343" s="468"/>
      <c r="S343" s="468"/>
      <c r="T343" s="469" t="str">
        <f>IF(T338&lt;7,"対象外",IF(T341&gt;=0.285,"クリア","休暇不足"))</f>
        <v>対象外</v>
      </c>
      <c r="U343" s="469"/>
      <c r="V343" s="469"/>
      <c r="W343" s="468" t="str">
        <f>IF(W338&lt;7,"対象外",IF(W341&gt;=0.285,"達成","未達成"))</f>
        <v>対象外</v>
      </c>
      <c r="X343" s="468"/>
      <c r="Y343" s="489"/>
      <c r="Z343" s="23"/>
      <c r="AA343" s="467" t="s">
        <v>44</v>
      </c>
      <c r="AB343" s="468"/>
      <c r="AC343" s="468"/>
      <c r="AD343" s="468"/>
      <c r="AE343" s="468"/>
      <c r="AF343" s="469" t="str">
        <f>IF(AF338&lt;7,"対象外",IF(AF341&gt;=0.285,"クリア","休暇不足"))</f>
        <v>対象外</v>
      </c>
      <c r="AG343" s="469"/>
      <c r="AH343" s="469"/>
      <c r="AI343" s="468" t="str">
        <f>IF(AI338&lt;7,"対象外",IF(AI341&gt;=0.285,"達成","未達成"))</f>
        <v>対象外</v>
      </c>
      <c r="AJ343" s="468"/>
      <c r="AK343" s="489"/>
      <c r="AN343" s="33"/>
      <c r="AO343" s="33"/>
    </row>
    <row r="344" spans="1:53" ht="27" customHeight="1" thickBot="1" x14ac:dyDescent="0.45">
      <c r="A344" s="23"/>
      <c r="B344" s="23"/>
      <c r="C344" s="133"/>
      <c r="D344" s="131"/>
      <c r="E344" s="131"/>
      <c r="F344" s="131"/>
      <c r="G344" s="131"/>
      <c r="H344" s="132"/>
      <c r="I344" s="132"/>
      <c r="J344" s="132"/>
      <c r="K344" s="131"/>
      <c r="L344" s="131"/>
      <c r="M344" s="131"/>
      <c r="N344" s="20"/>
      <c r="O344" s="145"/>
      <c r="P344" s="146"/>
      <c r="Q344" s="146"/>
      <c r="R344" s="146"/>
      <c r="S344" s="146"/>
      <c r="T344" s="132"/>
      <c r="U344" s="132"/>
      <c r="V344" s="132"/>
      <c r="W344" s="131"/>
      <c r="X344" s="131"/>
      <c r="Y344" s="131"/>
      <c r="Z344" s="20"/>
      <c r="AA344" s="145"/>
      <c r="AB344" s="146"/>
      <c r="AC344" s="146"/>
      <c r="AD344" s="146"/>
      <c r="AE344" s="146"/>
      <c r="AF344" s="132"/>
      <c r="AG344" s="132"/>
      <c r="AH344" s="132"/>
      <c r="AI344" s="131"/>
      <c r="AJ344" s="131"/>
      <c r="AK344" s="131"/>
      <c r="AN344" s="33"/>
      <c r="AO344" s="33"/>
    </row>
    <row r="345" spans="1:53" s="20" customFormat="1" ht="27" customHeight="1" x14ac:dyDescent="0.4">
      <c r="C345" s="134" t="str">
        <f>$B$26</f>
        <v>作業員D</v>
      </c>
      <c r="D345" s="136"/>
      <c r="E345" s="136"/>
      <c r="F345" s="136"/>
      <c r="G345" s="136"/>
      <c r="H345" s="383" t="s">
        <v>4</v>
      </c>
      <c r="I345" s="383"/>
      <c r="J345" s="383"/>
      <c r="K345" s="494" t="s">
        <v>5</v>
      </c>
      <c r="L345" s="494"/>
      <c r="M345" s="495"/>
      <c r="O345" s="134" t="str">
        <f>$B$28</f>
        <v>作業員E</v>
      </c>
      <c r="P345" s="136"/>
      <c r="Q345" s="136"/>
      <c r="R345" s="136"/>
      <c r="S345" s="136"/>
      <c r="T345" s="383" t="s">
        <v>4</v>
      </c>
      <c r="U345" s="383"/>
      <c r="V345" s="383"/>
      <c r="W345" s="494" t="s">
        <v>5</v>
      </c>
      <c r="X345" s="494"/>
      <c r="Y345" s="495"/>
      <c r="AA345" s="147" t="str">
        <f>$B$30</f>
        <v>作業員F</v>
      </c>
      <c r="AB345" s="149"/>
      <c r="AC345" s="149"/>
      <c r="AD345" s="149"/>
      <c r="AE345" s="149"/>
      <c r="AF345" s="383" t="s">
        <v>4</v>
      </c>
      <c r="AG345" s="383"/>
      <c r="AH345" s="383"/>
      <c r="AI345" s="494" t="s">
        <v>5</v>
      </c>
      <c r="AJ345" s="494"/>
      <c r="AK345" s="495"/>
      <c r="AN345" s="33"/>
      <c r="AO345" s="33"/>
    </row>
    <row r="346" spans="1:53" s="20" customFormat="1" ht="27" customHeight="1" x14ac:dyDescent="0.4">
      <c r="C346" s="483"/>
      <c r="D346" s="484"/>
      <c r="E346" s="484"/>
      <c r="F346" s="485" t="s">
        <v>11</v>
      </c>
      <c r="G346" s="486"/>
      <c r="H346" s="482">
        <f>AF26+AF42+AF58+AF74+AF90+AF106+AF122+AF138+AF154+AF170+AF186+AF202+AF218+AF234+AF250+AF266+AF282+AF298+AF314+AF330</f>
        <v>0</v>
      </c>
      <c r="I346" s="482"/>
      <c r="J346" s="482"/>
      <c r="K346" s="487">
        <f>AI26+AI42+AI58+AI74+AI90+AI106+AI122+AI138+AI154+AI170+AI186+AI202+AI218+AI234+AI250+AI266+AI282+AI298+AI314+AI330</f>
        <v>0</v>
      </c>
      <c r="L346" s="487"/>
      <c r="M346" s="488"/>
      <c r="O346" s="483"/>
      <c r="P346" s="484"/>
      <c r="Q346" s="484"/>
      <c r="R346" s="485" t="s">
        <v>11</v>
      </c>
      <c r="S346" s="486"/>
      <c r="T346" s="482">
        <f>AF28+AF44+AF60+AF76+AF92+AF108+AF124+AF140+AF156+AF172+AF188+AF204+AF220+AF236+AF252+AF268+AF284+AF300+AF316+AF332</f>
        <v>0</v>
      </c>
      <c r="U346" s="482"/>
      <c r="V346" s="482"/>
      <c r="W346" s="487">
        <f>AI28+AI44+AI60+AI76+AI92+AI108+AI124+AI140+AI156+AI172+AI188+AI204+AI220+AI236+AI252+AI268+AI284+AI300+AI316+AI332</f>
        <v>0</v>
      </c>
      <c r="X346" s="487"/>
      <c r="Y346" s="488"/>
      <c r="AA346" s="490"/>
      <c r="AB346" s="491"/>
      <c r="AC346" s="491"/>
      <c r="AD346" s="492" t="s">
        <v>11</v>
      </c>
      <c r="AE346" s="493"/>
      <c r="AF346" s="482">
        <f>AF30+AF46+AF62+AF78+AF94+AF110+AF126+AF142+AF158+AF174+AF190+AF206+AF222+AF238+AF254+AF270+AF286+AF302+AF318+AF334</f>
        <v>0</v>
      </c>
      <c r="AG346" s="482"/>
      <c r="AH346" s="482"/>
      <c r="AI346" s="487">
        <f>AI30+AI46+AI62+AI78+AI94+AI110+AI126+AI142+AI158+AI174+AI190+AI206+AI222+AI238+AI254+AI270+AI286+AI302+AI318+AI334</f>
        <v>0</v>
      </c>
      <c r="AJ346" s="487"/>
      <c r="AK346" s="488"/>
      <c r="AN346" s="33"/>
      <c r="AO346" s="33"/>
    </row>
    <row r="347" spans="1:53" s="20" customFormat="1" ht="27" customHeight="1" thickBot="1" x14ac:dyDescent="0.45">
      <c r="C347" s="474"/>
      <c r="D347" s="475"/>
      <c r="E347" s="475"/>
      <c r="F347" s="476" t="s">
        <v>46</v>
      </c>
      <c r="G347" s="477"/>
      <c r="H347" s="453">
        <f>AG26+AG42+AG58+AG74+AG90+AG106+AG122+AG138+AG154+AG170+AG186+AG202+AG218+AG234+AG250+AG266+AG282+AG298+AG314+AG330</f>
        <v>0</v>
      </c>
      <c r="I347" s="453"/>
      <c r="J347" s="453"/>
      <c r="K347" s="454">
        <f>AJ26+AJ42+AJ58+AJ74+AJ90+AJ106+AJ122+AJ138+AJ154+AJ170+AJ186+AJ202+AJ218+AJ234+AJ250+AJ266+AJ282+AJ298+AJ314+AJ330</f>
        <v>0</v>
      </c>
      <c r="L347" s="454"/>
      <c r="M347" s="455"/>
      <c r="O347" s="474"/>
      <c r="P347" s="475"/>
      <c r="Q347" s="475"/>
      <c r="R347" s="476" t="s">
        <v>46</v>
      </c>
      <c r="S347" s="477"/>
      <c r="T347" s="453">
        <f>AG28+AG44+AG60+AG76+AG92+AG108+AG124+AG140+AG156+AG172+AG188+AG204+AG220+AG236+AG252+AG268+AG284+AG300+AG316+AG332</f>
        <v>0</v>
      </c>
      <c r="U347" s="453"/>
      <c r="V347" s="453"/>
      <c r="W347" s="454">
        <f>AJ28+AJ44+AJ60+AJ76+AJ92+AJ108+AJ124+AJ140+AJ156+AJ172+AJ188+AJ204+AJ220+AJ236+AJ252+AJ268+AJ284+AJ300+AJ316+AJ332</f>
        <v>0</v>
      </c>
      <c r="X347" s="454"/>
      <c r="Y347" s="455"/>
      <c r="AA347" s="449"/>
      <c r="AB347" s="450"/>
      <c r="AC347" s="450"/>
      <c r="AD347" s="451" t="s">
        <v>46</v>
      </c>
      <c r="AE347" s="452"/>
      <c r="AF347" s="453">
        <f>AG30+AG46+AG62+AG78+AG94+AG110+AG126+AG142+AG158+AG174+AG190+AG206+AG222+AG238+AG254+AG270+AG286+AG302+AG318+AG334</f>
        <v>0</v>
      </c>
      <c r="AG347" s="453"/>
      <c r="AH347" s="453"/>
      <c r="AI347" s="454">
        <f>AJ30+AJ46+AJ62+AJ78+AJ94+AJ110+AJ126+AJ142+AJ158+AJ174+AJ190+AJ206+AJ222+AJ238+AJ254+AJ270+AJ286+AJ302+AJ318+AJ334</f>
        <v>0</v>
      </c>
      <c r="AJ347" s="454"/>
      <c r="AK347" s="455"/>
      <c r="AN347" s="33"/>
      <c r="AO347" s="33"/>
    </row>
    <row r="348" spans="1:53" ht="34.5" hidden="1" customHeight="1" thickBot="1" x14ac:dyDescent="0.45">
      <c r="A348" s="23"/>
      <c r="B348" s="23"/>
      <c r="C348" s="478"/>
      <c r="D348" s="479"/>
      <c r="E348" s="479"/>
      <c r="F348" s="480" t="s">
        <v>47</v>
      </c>
      <c r="G348" s="481"/>
      <c r="H348" s="460" t="e">
        <f>ROUND(H347/H346,4)</f>
        <v>#DIV/0!</v>
      </c>
      <c r="I348" s="460"/>
      <c r="J348" s="460"/>
      <c r="K348" s="461" t="e">
        <f>ROUND(K347/K346,4)</f>
        <v>#DIV/0!</v>
      </c>
      <c r="L348" s="461"/>
      <c r="M348" s="462"/>
      <c r="N348" s="20"/>
      <c r="O348" s="478"/>
      <c r="P348" s="479"/>
      <c r="Q348" s="479"/>
      <c r="R348" s="480" t="s">
        <v>47</v>
      </c>
      <c r="S348" s="481"/>
      <c r="T348" s="460" t="e">
        <f>ROUND(T347/T346,4)</f>
        <v>#DIV/0!</v>
      </c>
      <c r="U348" s="460"/>
      <c r="V348" s="460"/>
      <c r="W348" s="461" t="e">
        <f>ROUND(W347/W346,4)</f>
        <v>#DIV/0!</v>
      </c>
      <c r="X348" s="461"/>
      <c r="Y348" s="462"/>
      <c r="Z348" s="20"/>
      <c r="AA348" s="456"/>
      <c r="AB348" s="457"/>
      <c r="AC348" s="457"/>
      <c r="AD348" s="458" t="s">
        <v>47</v>
      </c>
      <c r="AE348" s="459"/>
      <c r="AF348" s="460" t="e">
        <f>ROUND(AF347/AF346,4)</f>
        <v>#DIV/0!</v>
      </c>
      <c r="AG348" s="460"/>
      <c r="AH348" s="460"/>
      <c r="AI348" s="461" t="e">
        <f>ROUND(AI347/AI346,4)</f>
        <v>#DIV/0!</v>
      </c>
      <c r="AJ348" s="461"/>
      <c r="AK348" s="462"/>
      <c r="AN348" s="33"/>
      <c r="AO348" s="33"/>
    </row>
    <row r="349" spans="1:53" ht="27.95" customHeight="1" x14ac:dyDescent="0.4">
      <c r="A349" s="23"/>
      <c r="B349" s="23"/>
      <c r="C349" s="470" t="s">
        <v>129</v>
      </c>
      <c r="D349" s="471"/>
      <c r="E349" s="471"/>
      <c r="F349" s="471"/>
      <c r="G349" s="471"/>
      <c r="H349" s="472">
        <f>IFERROR(ROUND(H348,3),0)</f>
        <v>0</v>
      </c>
      <c r="I349" s="472"/>
      <c r="J349" s="472"/>
      <c r="K349" s="444">
        <f>IFERROR(ROUND(K348,3),0)</f>
        <v>0</v>
      </c>
      <c r="L349" s="444"/>
      <c r="M349" s="445"/>
      <c r="N349" s="23"/>
      <c r="O349" s="470" t="s">
        <v>129</v>
      </c>
      <c r="P349" s="471"/>
      <c r="Q349" s="471"/>
      <c r="R349" s="471"/>
      <c r="S349" s="471"/>
      <c r="T349" s="472">
        <f>IFERROR(ROUND(T348,3),0)</f>
        <v>0</v>
      </c>
      <c r="U349" s="472"/>
      <c r="V349" s="472"/>
      <c r="W349" s="444">
        <f>IFERROR(ROUND(W348,3),0)</f>
        <v>0</v>
      </c>
      <c r="X349" s="444"/>
      <c r="Y349" s="445"/>
      <c r="Z349" s="23"/>
      <c r="AA349" s="470" t="s">
        <v>129</v>
      </c>
      <c r="AB349" s="471"/>
      <c r="AC349" s="471"/>
      <c r="AD349" s="471"/>
      <c r="AE349" s="471"/>
      <c r="AF349" s="472">
        <f>IFERROR(ROUND(AF348,3),0)</f>
        <v>0</v>
      </c>
      <c r="AG349" s="472"/>
      <c r="AH349" s="472"/>
      <c r="AI349" s="444">
        <f>IFERROR(ROUND(AI348,3),0)</f>
        <v>0</v>
      </c>
      <c r="AJ349" s="444"/>
      <c r="AK349" s="445"/>
      <c r="AN349" s="33"/>
      <c r="AO349" s="33"/>
    </row>
    <row r="350" spans="1:53" ht="27.75" customHeight="1" x14ac:dyDescent="0.4">
      <c r="A350" s="23"/>
      <c r="B350" s="23"/>
      <c r="C350" s="143"/>
      <c r="D350" s="448" t="s">
        <v>48</v>
      </c>
      <c r="E350" s="448"/>
      <c r="F350" s="448"/>
      <c r="G350" s="144"/>
      <c r="H350" s="473"/>
      <c r="I350" s="473"/>
      <c r="J350" s="473"/>
      <c r="K350" s="446"/>
      <c r="L350" s="446"/>
      <c r="M350" s="447"/>
      <c r="N350" s="23"/>
      <c r="O350" s="143"/>
      <c r="P350" s="448" t="s">
        <v>48</v>
      </c>
      <c r="Q350" s="448"/>
      <c r="R350" s="448"/>
      <c r="S350" s="144"/>
      <c r="T350" s="473"/>
      <c r="U350" s="473"/>
      <c r="V350" s="473"/>
      <c r="W350" s="446"/>
      <c r="X350" s="446"/>
      <c r="Y350" s="447"/>
      <c r="Z350" s="23"/>
      <c r="AA350" s="143"/>
      <c r="AB350" s="448" t="s">
        <v>48</v>
      </c>
      <c r="AC350" s="448"/>
      <c r="AD350" s="448"/>
      <c r="AE350" s="144"/>
      <c r="AF350" s="473"/>
      <c r="AG350" s="473"/>
      <c r="AH350" s="473"/>
      <c r="AI350" s="446"/>
      <c r="AJ350" s="446"/>
      <c r="AK350" s="447"/>
      <c r="AN350" s="33"/>
      <c r="AO350" s="33"/>
    </row>
    <row r="351" spans="1:53" ht="27" customHeight="1" thickBot="1" x14ac:dyDescent="0.45">
      <c r="A351" s="23"/>
      <c r="B351" s="23"/>
      <c r="C351" s="467" t="s">
        <v>44</v>
      </c>
      <c r="D351" s="468"/>
      <c r="E351" s="468"/>
      <c r="F351" s="468"/>
      <c r="G351" s="468"/>
      <c r="H351" s="469" t="str">
        <f>IF(H346&lt;7,"対象外",IF(H349&gt;=0.285,"クリア","休暇不足"))</f>
        <v>対象外</v>
      </c>
      <c r="I351" s="469"/>
      <c r="J351" s="469"/>
      <c r="K351" s="468" t="str">
        <f>IF(K346&lt;7,"対象外",IF(K349&gt;=0.285,"達成","未達成"))</f>
        <v>対象外</v>
      </c>
      <c r="L351" s="468"/>
      <c r="M351" s="489"/>
      <c r="N351" s="23"/>
      <c r="O351" s="467" t="s">
        <v>44</v>
      </c>
      <c r="P351" s="468"/>
      <c r="Q351" s="468"/>
      <c r="R351" s="468"/>
      <c r="S351" s="468"/>
      <c r="T351" s="469" t="str">
        <f>IF(T346&lt;7,"対象外",IF(T349&gt;=0.285,"クリア","休暇不足"))</f>
        <v>対象外</v>
      </c>
      <c r="U351" s="469"/>
      <c r="V351" s="469"/>
      <c r="W351" s="468" t="str">
        <f>IF(W346&lt;7,"対象外",IF(W349&gt;=0.285,"達成","未達成"))</f>
        <v>対象外</v>
      </c>
      <c r="X351" s="468"/>
      <c r="Y351" s="489"/>
      <c r="Z351" s="23"/>
      <c r="AA351" s="467" t="s">
        <v>44</v>
      </c>
      <c r="AB351" s="468"/>
      <c r="AC351" s="468"/>
      <c r="AD351" s="468"/>
      <c r="AE351" s="468"/>
      <c r="AF351" s="469" t="str">
        <f>IF(AF346&lt;7,"対象外",IF(AF349&gt;=0.285,"クリア","休暇不足"))</f>
        <v>対象外</v>
      </c>
      <c r="AG351" s="469"/>
      <c r="AH351" s="469"/>
      <c r="AI351" s="468" t="str">
        <f>IF(AI346&lt;7,"対象外",IF(AI349&gt;=0.285,"達成","未達成"))</f>
        <v>対象外</v>
      </c>
      <c r="AJ351" s="468"/>
      <c r="AK351" s="489"/>
      <c r="AN351" s="33"/>
      <c r="AO351" s="33"/>
    </row>
    <row r="352" spans="1:53" s="20" customFormat="1" ht="26.25" hidden="1" x14ac:dyDescent="0.4">
      <c r="A352" s="23"/>
      <c r="B352" s="23"/>
      <c r="C352" s="29"/>
      <c r="D352" s="29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112"/>
      <c r="AB352" s="113"/>
      <c r="AC352" s="113"/>
      <c r="AD352" s="113"/>
      <c r="AE352" s="113"/>
      <c r="AF352" s="114"/>
      <c r="AG352" s="114"/>
      <c r="AH352" s="114"/>
      <c r="AI352" s="113"/>
      <c r="AJ352" s="113"/>
      <c r="AK352" s="113"/>
      <c r="AN352" s="33"/>
      <c r="AO352" s="33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</row>
    <row r="353" spans="1:53" hidden="1" x14ac:dyDescent="0.4"/>
    <row r="354" spans="1:53" s="20" customFormat="1" hidden="1" x14ac:dyDescent="0.4">
      <c r="A354" s="55"/>
      <c r="B354" s="58"/>
      <c r="C354" s="56"/>
      <c r="D354" s="37"/>
      <c r="E354" s="57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9"/>
      <c r="AK354" s="62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</row>
    <row r="355" spans="1:53" s="20" customFormat="1" ht="21" hidden="1" x14ac:dyDescent="0.4">
      <c r="A355" s="60"/>
      <c r="B355" s="62"/>
      <c r="C355" s="30"/>
      <c r="D355" s="61" t="s">
        <v>87</v>
      </c>
      <c r="E355" s="61" t="s">
        <v>87</v>
      </c>
      <c r="F355" s="62"/>
      <c r="G355" s="57" t="s">
        <v>82</v>
      </c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 t="s">
        <v>49</v>
      </c>
      <c r="AB355" s="62">
        <v>0</v>
      </c>
      <c r="AC355" s="62"/>
      <c r="AD355" s="62"/>
      <c r="AE355" s="62"/>
      <c r="AF355" s="97"/>
      <c r="AG355" s="62"/>
      <c r="AH355" s="62"/>
      <c r="AI355" s="62"/>
      <c r="AJ355" s="63"/>
      <c r="AK355" s="62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</row>
    <row r="356" spans="1:53" s="20" customFormat="1" ht="31.5" hidden="1" x14ac:dyDescent="0.4">
      <c r="A356" s="60"/>
      <c r="B356" s="62"/>
      <c r="C356" s="30"/>
      <c r="D356" s="61" t="s">
        <v>19</v>
      </c>
      <c r="E356" s="61" t="s">
        <v>19</v>
      </c>
      <c r="F356" s="62"/>
      <c r="G356" s="57" t="s">
        <v>14</v>
      </c>
      <c r="H356" s="62"/>
      <c r="I356" s="62"/>
      <c r="J356" s="62"/>
      <c r="K356" s="171" t="s">
        <v>125</v>
      </c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6"/>
      <c r="Z356" s="62"/>
      <c r="AA356" s="21" t="s">
        <v>50</v>
      </c>
      <c r="AB356" s="62">
        <v>1</v>
      </c>
      <c r="AC356" s="62"/>
      <c r="AD356" s="62"/>
      <c r="AE356" s="62"/>
      <c r="AF356" s="97"/>
      <c r="AG356" s="62"/>
      <c r="AH356" s="62"/>
      <c r="AI356" s="62"/>
      <c r="AJ356" s="63"/>
      <c r="AK356" s="62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</row>
    <row r="357" spans="1:53" s="20" customFormat="1" ht="18.75" hidden="1" customHeight="1" x14ac:dyDescent="0.4">
      <c r="A357" s="60"/>
      <c r="B357" s="62"/>
      <c r="C357" s="30"/>
      <c r="D357" s="61" t="s">
        <v>99</v>
      </c>
      <c r="E357" s="61" t="s">
        <v>99</v>
      </c>
      <c r="F357" s="62"/>
      <c r="G357" s="57" t="s">
        <v>105</v>
      </c>
      <c r="H357" s="62"/>
      <c r="I357" s="62"/>
      <c r="J357" s="62"/>
      <c r="K357" s="171" t="s">
        <v>126</v>
      </c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6"/>
      <c r="Z357" s="62"/>
      <c r="AA357" s="62" t="s">
        <v>51</v>
      </c>
      <c r="AB357" s="62">
        <v>2</v>
      </c>
      <c r="AC357" s="62"/>
      <c r="AD357" s="62"/>
      <c r="AE357" s="62"/>
      <c r="AF357" s="97"/>
      <c r="AG357" s="62"/>
      <c r="AH357" s="62"/>
      <c r="AI357" s="62"/>
      <c r="AJ357" s="63"/>
      <c r="AK357" s="62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</row>
    <row r="358" spans="1:53" s="20" customFormat="1" ht="19.5" hidden="1" customHeight="1" x14ac:dyDescent="0.4">
      <c r="A358" s="60"/>
      <c r="B358" s="62"/>
      <c r="C358" s="30"/>
      <c r="D358" s="61" t="s">
        <v>88</v>
      </c>
      <c r="E358" s="61" t="s">
        <v>88</v>
      </c>
      <c r="F358" s="62"/>
      <c r="G358" s="57" t="s">
        <v>104</v>
      </c>
      <c r="H358" s="62"/>
      <c r="I358" s="62"/>
      <c r="J358" s="62"/>
      <c r="K358" s="171" t="s">
        <v>127</v>
      </c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6"/>
      <c r="Z358" s="62"/>
      <c r="AA358" s="62" t="s">
        <v>52</v>
      </c>
      <c r="AB358" s="62">
        <v>3</v>
      </c>
      <c r="AC358" s="62"/>
      <c r="AD358" s="62"/>
      <c r="AE358" s="62"/>
      <c r="AF358" s="62"/>
      <c r="AG358" s="62"/>
      <c r="AH358" s="62"/>
      <c r="AI358" s="62"/>
      <c r="AJ358" s="63"/>
      <c r="AK358" s="62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</row>
    <row r="359" spans="1:53" s="20" customFormat="1" ht="19.5" hidden="1" customHeight="1" x14ac:dyDescent="0.4">
      <c r="A359" s="60"/>
      <c r="B359" s="62"/>
      <c r="C359" s="30"/>
      <c r="D359" s="61" t="s">
        <v>89</v>
      </c>
      <c r="E359" s="61" t="s">
        <v>89</v>
      </c>
      <c r="F359" s="62"/>
      <c r="G359" s="62" t="s">
        <v>83</v>
      </c>
      <c r="H359" s="62"/>
      <c r="I359" s="62"/>
      <c r="J359" s="62"/>
      <c r="K359" s="171" t="s">
        <v>128</v>
      </c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6"/>
      <c r="Z359" s="62"/>
      <c r="AA359" s="62" t="s">
        <v>53</v>
      </c>
      <c r="AB359" s="62">
        <v>4</v>
      </c>
      <c r="AC359" s="62"/>
      <c r="AD359" s="62"/>
      <c r="AE359" s="62"/>
      <c r="AF359" s="62"/>
      <c r="AG359" s="62"/>
      <c r="AH359" s="62"/>
      <c r="AI359" s="62"/>
      <c r="AJ359" s="63"/>
      <c r="AK359" s="62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</row>
    <row r="360" spans="1:53" s="20" customFormat="1" ht="19.5" hidden="1" customHeight="1" x14ac:dyDescent="0.4">
      <c r="A360" s="60"/>
      <c r="B360" s="62"/>
      <c r="C360" s="30"/>
      <c r="D360" s="61"/>
      <c r="E360" s="61"/>
      <c r="F360" s="62"/>
      <c r="G360" s="62"/>
      <c r="H360" s="62"/>
      <c r="I360" s="62"/>
      <c r="J360" s="62"/>
      <c r="K360" s="67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6"/>
      <c r="Z360" s="62"/>
      <c r="AA360" s="62" t="s">
        <v>54</v>
      </c>
      <c r="AB360" s="62">
        <v>5</v>
      </c>
      <c r="AC360" s="62"/>
      <c r="AD360" s="62"/>
      <c r="AE360" s="62"/>
      <c r="AF360" s="62"/>
      <c r="AG360" s="62"/>
      <c r="AH360" s="62"/>
      <c r="AI360" s="62"/>
      <c r="AJ360" s="63"/>
      <c r="AK360" s="62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</row>
    <row r="361" spans="1:53" s="20" customFormat="1" ht="19.5" hidden="1" customHeight="1" x14ac:dyDescent="0.4">
      <c r="A361" s="60"/>
      <c r="B361" s="62"/>
      <c r="C361" s="30"/>
      <c r="D361" s="61"/>
      <c r="E361" s="61"/>
      <c r="F361" s="62"/>
      <c r="G361" s="62"/>
      <c r="H361" s="62"/>
      <c r="I361" s="62"/>
      <c r="J361" s="62"/>
      <c r="K361" s="67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6"/>
      <c r="Z361" s="62"/>
      <c r="AA361" s="62" t="s">
        <v>55</v>
      </c>
      <c r="AB361" s="62">
        <v>6</v>
      </c>
      <c r="AC361" s="62"/>
      <c r="AD361" s="62"/>
      <c r="AE361" s="62"/>
      <c r="AF361" s="62"/>
      <c r="AG361" s="62"/>
      <c r="AH361" s="62"/>
      <c r="AI361" s="62"/>
      <c r="AJ361" s="63"/>
      <c r="AK361" s="62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</row>
    <row r="362" spans="1:53" s="20" customFormat="1" ht="19.5" hidden="1" customHeight="1" x14ac:dyDescent="0.4">
      <c r="A362" s="60"/>
      <c r="B362" s="62"/>
      <c r="C362" s="30"/>
      <c r="D362" s="61"/>
      <c r="E362" s="61"/>
      <c r="F362" s="62"/>
      <c r="G362" s="62"/>
      <c r="H362" s="62"/>
      <c r="I362" s="62"/>
      <c r="J362" s="62"/>
      <c r="K362" s="67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6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3"/>
      <c r="AK362" s="62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</row>
    <row r="363" spans="1:53" s="20" customFormat="1" ht="19.5" hidden="1" customHeight="1" x14ac:dyDescent="0.4">
      <c r="A363" s="60"/>
      <c r="B363" s="62"/>
      <c r="C363" s="30"/>
      <c r="D363" s="54"/>
      <c r="E363" s="61"/>
      <c r="F363" s="62"/>
      <c r="G363" s="62"/>
      <c r="H363" s="62"/>
      <c r="I363" s="62"/>
      <c r="J363" s="62"/>
      <c r="K363" s="67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6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3"/>
      <c r="AK363" s="62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</row>
    <row r="364" spans="1:53" s="20" customFormat="1" ht="19.5" hidden="1" customHeight="1" x14ac:dyDescent="0.4">
      <c r="A364" s="60"/>
      <c r="B364" s="62"/>
      <c r="C364" s="30"/>
      <c r="D364" s="30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3"/>
      <c r="AK364" s="62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</row>
    <row r="365" spans="1:53" s="20" customFormat="1" ht="19.5" hidden="1" customHeight="1" x14ac:dyDescent="0.4">
      <c r="A365" s="60"/>
      <c r="B365" s="62"/>
      <c r="C365" s="30"/>
      <c r="D365" s="30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3"/>
      <c r="AK365" s="62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</row>
    <row r="366" spans="1:53" s="20" customFormat="1" ht="19.5" hidden="1" customHeight="1" x14ac:dyDescent="0.4">
      <c r="A366" s="60"/>
      <c r="B366" s="62"/>
      <c r="C366" s="30"/>
      <c r="D366" s="30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3"/>
      <c r="AK366" s="62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</row>
    <row r="367" spans="1:53" s="20" customFormat="1" hidden="1" x14ac:dyDescent="0.4">
      <c r="A367" s="60"/>
      <c r="B367" s="62"/>
      <c r="C367" s="30"/>
      <c r="D367" s="30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3"/>
      <c r="AK367" s="62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</row>
    <row r="368" spans="1:53" hidden="1" x14ac:dyDescent="0.4">
      <c r="A368" s="60"/>
      <c r="B368" s="62"/>
      <c r="C368" s="30"/>
      <c r="D368" s="30">
        <v>1</v>
      </c>
      <c r="E368" s="30">
        <v>2</v>
      </c>
      <c r="F368" s="30">
        <v>3</v>
      </c>
      <c r="G368" s="30">
        <v>4</v>
      </c>
      <c r="H368" s="30">
        <v>5</v>
      </c>
      <c r="I368" s="30">
        <v>6</v>
      </c>
      <c r="J368" s="30">
        <v>7</v>
      </c>
      <c r="K368" s="30">
        <v>8</v>
      </c>
      <c r="L368" s="30">
        <v>9</v>
      </c>
      <c r="M368" s="30">
        <v>10</v>
      </c>
      <c r="N368" s="30">
        <v>11</v>
      </c>
      <c r="O368" s="30">
        <v>12</v>
      </c>
      <c r="P368" s="30">
        <v>13</v>
      </c>
      <c r="Q368" s="30">
        <v>14</v>
      </c>
      <c r="R368" s="30">
        <v>15</v>
      </c>
      <c r="S368" s="30">
        <v>16</v>
      </c>
      <c r="T368" s="30">
        <v>17</v>
      </c>
      <c r="U368" s="30">
        <v>18</v>
      </c>
      <c r="V368" s="30">
        <v>19</v>
      </c>
      <c r="W368" s="30">
        <v>20</v>
      </c>
      <c r="X368" s="30">
        <v>21</v>
      </c>
      <c r="Y368" s="30">
        <v>22</v>
      </c>
      <c r="Z368" s="30">
        <v>23</v>
      </c>
      <c r="AA368" s="30">
        <v>24</v>
      </c>
      <c r="AB368" s="30">
        <v>25</v>
      </c>
      <c r="AC368" s="30">
        <v>26</v>
      </c>
      <c r="AD368" s="30">
        <v>27</v>
      </c>
      <c r="AE368" s="30">
        <v>28</v>
      </c>
      <c r="AF368" s="62"/>
      <c r="AG368" s="62"/>
      <c r="AH368" s="62"/>
      <c r="AI368" s="62"/>
      <c r="AJ368" s="63"/>
      <c r="AK368" s="62"/>
    </row>
    <row r="369" spans="1:53" hidden="1" x14ac:dyDescent="0.4">
      <c r="A369" s="68"/>
      <c r="B369" s="71"/>
      <c r="C369" s="69">
        <v>1</v>
      </c>
      <c r="D369" s="70">
        <f>H4</f>
        <v>45383</v>
      </c>
      <c r="E369" s="70">
        <f>D369+1</f>
        <v>45384</v>
      </c>
      <c r="F369" s="70">
        <f>E369+1</f>
        <v>45385</v>
      </c>
      <c r="G369" s="70">
        <f t="shared" ref="G369:V384" si="0">F369+1</f>
        <v>45386</v>
      </c>
      <c r="H369" s="70">
        <f t="shared" si="0"/>
        <v>45387</v>
      </c>
      <c r="I369" s="70">
        <f t="shared" si="0"/>
        <v>45388</v>
      </c>
      <c r="J369" s="70">
        <f t="shared" si="0"/>
        <v>45389</v>
      </c>
      <c r="K369" s="70">
        <f t="shared" si="0"/>
        <v>45390</v>
      </c>
      <c r="L369" s="70">
        <f t="shared" si="0"/>
        <v>45391</v>
      </c>
      <c r="M369" s="70">
        <f t="shared" si="0"/>
        <v>45392</v>
      </c>
      <c r="N369" s="70">
        <f t="shared" si="0"/>
        <v>45393</v>
      </c>
      <c r="O369" s="70">
        <f t="shared" si="0"/>
        <v>45394</v>
      </c>
      <c r="P369" s="70">
        <f t="shared" si="0"/>
        <v>45395</v>
      </c>
      <c r="Q369" s="70">
        <f t="shared" si="0"/>
        <v>45396</v>
      </c>
      <c r="R369" s="70">
        <f t="shared" si="0"/>
        <v>45397</v>
      </c>
      <c r="S369" s="70">
        <f t="shared" si="0"/>
        <v>45398</v>
      </c>
      <c r="T369" s="70">
        <f t="shared" si="0"/>
        <v>45399</v>
      </c>
      <c r="U369" s="70">
        <f t="shared" si="0"/>
        <v>45400</v>
      </c>
      <c r="V369" s="70">
        <f t="shared" si="0"/>
        <v>45401</v>
      </c>
      <c r="W369" s="70">
        <f t="shared" ref="W369:AE384" si="1">V369+1</f>
        <v>45402</v>
      </c>
      <c r="X369" s="70">
        <f t="shared" si="1"/>
        <v>45403</v>
      </c>
      <c r="Y369" s="70">
        <f t="shared" si="1"/>
        <v>45404</v>
      </c>
      <c r="Z369" s="70">
        <f t="shared" si="1"/>
        <v>45405</v>
      </c>
      <c r="AA369" s="70">
        <f t="shared" si="1"/>
        <v>45406</v>
      </c>
      <c r="AB369" s="70">
        <f t="shared" si="1"/>
        <v>45407</v>
      </c>
      <c r="AC369" s="70">
        <f t="shared" si="1"/>
        <v>45408</v>
      </c>
      <c r="AD369" s="70">
        <f t="shared" si="1"/>
        <v>45409</v>
      </c>
      <c r="AE369" s="70">
        <f>AD369+1</f>
        <v>45410</v>
      </c>
      <c r="AF369" s="71"/>
      <c r="AG369" s="71"/>
      <c r="AH369" s="71"/>
      <c r="AI369" s="71"/>
      <c r="AJ369" s="72"/>
      <c r="AK369" s="71"/>
      <c r="AN369" s="73"/>
      <c r="AO369" s="73"/>
    </row>
    <row r="370" spans="1:53" hidden="1" x14ac:dyDescent="0.4">
      <c r="A370" s="68"/>
      <c r="B370" s="71"/>
      <c r="C370" s="69">
        <v>2</v>
      </c>
      <c r="D370" s="70">
        <f>AE369+1</f>
        <v>45411</v>
      </c>
      <c r="E370" s="70">
        <f>D370+1</f>
        <v>45412</v>
      </c>
      <c r="F370" s="70">
        <f>E370+1</f>
        <v>45413</v>
      </c>
      <c r="G370" s="70">
        <f t="shared" si="0"/>
        <v>45414</v>
      </c>
      <c r="H370" s="70">
        <f t="shared" si="0"/>
        <v>45415</v>
      </c>
      <c r="I370" s="70">
        <f t="shared" si="0"/>
        <v>45416</v>
      </c>
      <c r="J370" s="70">
        <f t="shared" si="0"/>
        <v>45417</v>
      </c>
      <c r="K370" s="70">
        <f t="shared" si="0"/>
        <v>45418</v>
      </c>
      <c r="L370" s="70">
        <f t="shared" si="0"/>
        <v>45419</v>
      </c>
      <c r="M370" s="70">
        <f t="shared" si="0"/>
        <v>45420</v>
      </c>
      <c r="N370" s="70">
        <f t="shared" si="0"/>
        <v>45421</v>
      </c>
      <c r="O370" s="70">
        <f t="shared" si="0"/>
        <v>45422</v>
      </c>
      <c r="P370" s="70">
        <f t="shared" si="0"/>
        <v>45423</v>
      </c>
      <c r="Q370" s="70">
        <f t="shared" si="0"/>
        <v>45424</v>
      </c>
      <c r="R370" s="70">
        <f t="shared" si="0"/>
        <v>45425</v>
      </c>
      <c r="S370" s="70">
        <f t="shared" si="0"/>
        <v>45426</v>
      </c>
      <c r="T370" s="70">
        <f t="shared" si="0"/>
        <v>45427</v>
      </c>
      <c r="U370" s="70">
        <f t="shared" si="0"/>
        <v>45428</v>
      </c>
      <c r="V370" s="70">
        <f t="shared" si="0"/>
        <v>45429</v>
      </c>
      <c r="W370" s="70">
        <f t="shared" si="1"/>
        <v>45430</v>
      </c>
      <c r="X370" s="70">
        <f t="shared" si="1"/>
        <v>45431</v>
      </c>
      <c r="Y370" s="70">
        <f t="shared" si="1"/>
        <v>45432</v>
      </c>
      <c r="Z370" s="70">
        <f t="shared" si="1"/>
        <v>45433</v>
      </c>
      <c r="AA370" s="70">
        <f t="shared" si="1"/>
        <v>45434</v>
      </c>
      <c r="AB370" s="70">
        <f t="shared" si="1"/>
        <v>45435</v>
      </c>
      <c r="AC370" s="70">
        <f t="shared" si="1"/>
        <v>45436</v>
      </c>
      <c r="AD370" s="70">
        <f t="shared" si="1"/>
        <v>45437</v>
      </c>
      <c r="AE370" s="70">
        <f t="shared" si="1"/>
        <v>45438</v>
      </c>
      <c r="AF370" s="71"/>
      <c r="AG370" s="71"/>
      <c r="AH370" s="71"/>
      <c r="AI370" s="71"/>
      <c r="AJ370" s="72"/>
      <c r="AK370" s="71"/>
      <c r="AM370" s="73"/>
      <c r="AN370" s="73"/>
      <c r="AO370" s="73"/>
      <c r="AP370" s="73"/>
      <c r="AQ370" s="73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</row>
    <row r="371" spans="1:53" hidden="1" x14ac:dyDescent="0.4">
      <c r="A371" s="68"/>
      <c r="B371" s="71"/>
      <c r="C371" s="69">
        <v>3</v>
      </c>
      <c r="D371" s="70">
        <f t="shared" ref="D371:D408" si="2">AE370+1</f>
        <v>45439</v>
      </c>
      <c r="E371" s="70">
        <f t="shared" ref="E371:T386" si="3">D371+1</f>
        <v>45440</v>
      </c>
      <c r="F371" s="70">
        <f t="shared" si="3"/>
        <v>45441</v>
      </c>
      <c r="G371" s="70">
        <f t="shared" si="3"/>
        <v>45442</v>
      </c>
      <c r="H371" s="70">
        <f t="shared" si="3"/>
        <v>45443</v>
      </c>
      <c r="I371" s="70">
        <f t="shared" si="3"/>
        <v>45444</v>
      </c>
      <c r="J371" s="70">
        <f t="shared" si="3"/>
        <v>45445</v>
      </c>
      <c r="K371" s="70">
        <f t="shared" si="3"/>
        <v>45446</v>
      </c>
      <c r="L371" s="70">
        <f t="shared" si="3"/>
        <v>45447</v>
      </c>
      <c r="M371" s="70">
        <f t="shared" si="3"/>
        <v>45448</v>
      </c>
      <c r="N371" s="70">
        <f t="shared" si="3"/>
        <v>45449</v>
      </c>
      <c r="O371" s="70">
        <f t="shared" si="3"/>
        <v>45450</v>
      </c>
      <c r="P371" s="70">
        <f t="shared" si="3"/>
        <v>45451</v>
      </c>
      <c r="Q371" s="70">
        <f t="shared" si="3"/>
        <v>45452</v>
      </c>
      <c r="R371" s="70">
        <f t="shared" si="3"/>
        <v>45453</v>
      </c>
      <c r="S371" s="70">
        <f t="shared" si="3"/>
        <v>45454</v>
      </c>
      <c r="T371" s="70">
        <f t="shared" si="3"/>
        <v>45455</v>
      </c>
      <c r="U371" s="70">
        <f t="shared" si="0"/>
        <v>45456</v>
      </c>
      <c r="V371" s="70">
        <f t="shared" si="0"/>
        <v>45457</v>
      </c>
      <c r="W371" s="70">
        <f t="shared" si="1"/>
        <v>45458</v>
      </c>
      <c r="X371" s="70">
        <f t="shared" si="1"/>
        <v>45459</v>
      </c>
      <c r="Y371" s="70">
        <f t="shared" si="1"/>
        <v>45460</v>
      </c>
      <c r="Z371" s="70">
        <f t="shared" si="1"/>
        <v>45461</v>
      </c>
      <c r="AA371" s="70">
        <f t="shared" si="1"/>
        <v>45462</v>
      </c>
      <c r="AB371" s="70">
        <f t="shared" si="1"/>
        <v>45463</v>
      </c>
      <c r="AC371" s="70">
        <f t="shared" si="1"/>
        <v>45464</v>
      </c>
      <c r="AD371" s="70">
        <f t="shared" si="1"/>
        <v>45465</v>
      </c>
      <c r="AE371" s="70">
        <f t="shared" si="1"/>
        <v>45466</v>
      </c>
      <c r="AF371" s="71"/>
      <c r="AG371" s="71"/>
      <c r="AH371" s="71"/>
      <c r="AI371" s="71"/>
      <c r="AJ371" s="72"/>
      <c r="AK371" s="71"/>
      <c r="AM371" s="73"/>
      <c r="AN371" s="73"/>
      <c r="AO371" s="73"/>
      <c r="AP371" s="73"/>
      <c r="AQ371" s="73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</row>
    <row r="372" spans="1:53" s="74" customFormat="1" ht="17.25" hidden="1" customHeight="1" x14ac:dyDescent="0.4">
      <c r="A372" s="68"/>
      <c r="B372" s="71"/>
      <c r="C372" s="69">
        <v>4</v>
      </c>
      <c r="D372" s="70">
        <f t="shared" si="2"/>
        <v>45467</v>
      </c>
      <c r="E372" s="70">
        <f t="shared" si="3"/>
        <v>45468</v>
      </c>
      <c r="F372" s="70">
        <f t="shared" si="3"/>
        <v>45469</v>
      </c>
      <c r="G372" s="70">
        <f t="shared" si="3"/>
        <v>45470</v>
      </c>
      <c r="H372" s="70">
        <f t="shared" si="3"/>
        <v>45471</v>
      </c>
      <c r="I372" s="70">
        <f t="shared" si="3"/>
        <v>45472</v>
      </c>
      <c r="J372" s="70">
        <f t="shared" si="3"/>
        <v>45473</v>
      </c>
      <c r="K372" s="70">
        <f t="shared" si="3"/>
        <v>45474</v>
      </c>
      <c r="L372" s="70">
        <f t="shared" si="3"/>
        <v>45475</v>
      </c>
      <c r="M372" s="70">
        <f t="shared" si="3"/>
        <v>45476</v>
      </c>
      <c r="N372" s="70">
        <f t="shared" si="3"/>
        <v>45477</v>
      </c>
      <c r="O372" s="70">
        <f t="shared" si="3"/>
        <v>45478</v>
      </c>
      <c r="P372" s="70">
        <f t="shared" si="3"/>
        <v>45479</v>
      </c>
      <c r="Q372" s="70">
        <f t="shared" si="3"/>
        <v>45480</v>
      </c>
      <c r="R372" s="70">
        <f t="shared" si="3"/>
        <v>45481</v>
      </c>
      <c r="S372" s="70">
        <f t="shared" si="3"/>
        <v>45482</v>
      </c>
      <c r="T372" s="70">
        <f t="shared" si="3"/>
        <v>45483</v>
      </c>
      <c r="U372" s="70">
        <f t="shared" si="0"/>
        <v>45484</v>
      </c>
      <c r="V372" s="70">
        <f t="shared" si="0"/>
        <v>45485</v>
      </c>
      <c r="W372" s="70">
        <f t="shared" si="1"/>
        <v>45486</v>
      </c>
      <c r="X372" s="70">
        <f t="shared" si="1"/>
        <v>45487</v>
      </c>
      <c r="Y372" s="70">
        <f t="shared" si="1"/>
        <v>45488</v>
      </c>
      <c r="Z372" s="70">
        <f t="shared" si="1"/>
        <v>45489</v>
      </c>
      <c r="AA372" s="70">
        <f t="shared" si="1"/>
        <v>45490</v>
      </c>
      <c r="AB372" s="70">
        <f t="shared" si="1"/>
        <v>45491</v>
      </c>
      <c r="AC372" s="70">
        <f t="shared" si="1"/>
        <v>45492</v>
      </c>
      <c r="AD372" s="70">
        <f t="shared" si="1"/>
        <v>45493</v>
      </c>
      <c r="AE372" s="70">
        <f t="shared" si="1"/>
        <v>45494</v>
      </c>
      <c r="AF372" s="71"/>
      <c r="AG372" s="71"/>
      <c r="AH372" s="71"/>
      <c r="AI372" s="71"/>
      <c r="AJ372" s="72"/>
      <c r="AK372" s="71"/>
      <c r="AL372" s="73"/>
      <c r="AM372" s="73"/>
      <c r="AN372" s="73"/>
      <c r="AO372" s="73"/>
      <c r="AP372" s="73"/>
      <c r="AQ372" s="73"/>
    </row>
    <row r="373" spans="1:53" s="74" customFormat="1" ht="17.25" hidden="1" customHeight="1" x14ac:dyDescent="0.4">
      <c r="A373" s="68"/>
      <c r="B373" s="71"/>
      <c r="C373" s="69">
        <v>5</v>
      </c>
      <c r="D373" s="70">
        <f t="shared" si="2"/>
        <v>45495</v>
      </c>
      <c r="E373" s="70">
        <f t="shared" si="3"/>
        <v>45496</v>
      </c>
      <c r="F373" s="70">
        <f t="shared" si="3"/>
        <v>45497</v>
      </c>
      <c r="G373" s="70">
        <f t="shared" si="3"/>
        <v>45498</v>
      </c>
      <c r="H373" s="70">
        <f t="shared" si="3"/>
        <v>45499</v>
      </c>
      <c r="I373" s="70">
        <f t="shared" si="3"/>
        <v>45500</v>
      </c>
      <c r="J373" s="70">
        <f t="shared" si="3"/>
        <v>45501</v>
      </c>
      <c r="K373" s="70">
        <f t="shared" si="3"/>
        <v>45502</v>
      </c>
      <c r="L373" s="70">
        <f t="shared" si="3"/>
        <v>45503</v>
      </c>
      <c r="M373" s="70">
        <f t="shared" si="3"/>
        <v>45504</v>
      </c>
      <c r="N373" s="70">
        <f t="shared" si="3"/>
        <v>45505</v>
      </c>
      <c r="O373" s="70">
        <f t="shared" si="3"/>
        <v>45506</v>
      </c>
      <c r="P373" s="70">
        <f t="shared" si="3"/>
        <v>45507</v>
      </c>
      <c r="Q373" s="70">
        <f t="shared" si="3"/>
        <v>45508</v>
      </c>
      <c r="R373" s="70">
        <f t="shared" si="3"/>
        <v>45509</v>
      </c>
      <c r="S373" s="70">
        <f t="shared" si="3"/>
        <v>45510</v>
      </c>
      <c r="T373" s="70">
        <f t="shared" si="3"/>
        <v>45511</v>
      </c>
      <c r="U373" s="70">
        <f t="shared" si="0"/>
        <v>45512</v>
      </c>
      <c r="V373" s="70">
        <f t="shared" si="0"/>
        <v>45513</v>
      </c>
      <c r="W373" s="70">
        <f t="shared" si="1"/>
        <v>45514</v>
      </c>
      <c r="X373" s="70">
        <f t="shared" si="1"/>
        <v>45515</v>
      </c>
      <c r="Y373" s="70">
        <f t="shared" si="1"/>
        <v>45516</v>
      </c>
      <c r="Z373" s="70">
        <f t="shared" si="1"/>
        <v>45517</v>
      </c>
      <c r="AA373" s="70">
        <f t="shared" si="1"/>
        <v>45518</v>
      </c>
      <c r="AB373" s="70">
        <f t="shared" si="1"/>
        <v>45519</v>
      </c>
      <c r="AC373" s="70">
        <f t="shared" si="1"/>
        <v>45520</v>
      </c>
      <c r="AD373" s="70">
        <f t="shared" si="1"/>
        <v>45521</v>
      </c>
      <c r="AE373" s="70">
        <f t="shared" si="1"/>
        <v>45522</v>
      </c>
      <c r="AF373" s="71"/>
      <c r="AG373" s="71"/>
      <c r="AH373" s="71"/>
      <c r="AI373" s="71"/>
      <c r="AJ373" s="72"/>
      <c r="AK373" s="71"/>
      <c r="AL373" s="73"/>
      <c r="AM373" s="73"/>
      <c r="AN373" s="73"/>
      <c r="AO373" s="73"/>
      <c r="AP373" s="73"/>
      <c r="AQ373" s="73"/>
    </row>
    <row r="374" spans="1:53" s="74" customFormat="1" ht="17.25" hidden="1" customHeight="1" x14ac:dyDescent="0.4">
      <c r="A374" s="68"/>
      <c r="B374" s="71"/>
      <c r="C374" s="69">
        <v>6</v>
      </c>
      <c r="D374" s="70">
        <f t="shared" si="2"/>
        <v>45523</v>
      </c>
      <c r="E374" s="70">
        <f t="shared" si="3"/>
        <v>45524</v>
      </c>
      <c r="F374" s="70">
        <f t="shared" si="3"/>
        <v>45525</v>
      </c>
      <c r="G374" s="70">
        <f t="shared" si="3"/>
        <v>45526</v>
      </c>
      <c r="H374" s="70">
        <f t="shared" si="3"/>
        <v>45527</v>
      </c>
      <c r="I374" s="70">
        <f t="shared" si="3"/>
        <v>45528</v>
      </c>
      <c r="J374" s="70">
        <f t="shared" si="3"/>
        <v>45529</v>
      </c>
      <c r="K374" s="70">
        <f t="shared" si="3"/>
        <v>45530</v>
      </c>
      <c r="L374" s="70">
        <f t="shared" si="3"/>
        <v>45531</v>
      </c>
      <c r="M374" s="70">
        <f t="shared" si="3"/>
        <v>45532</v>
      </c>
      <c r="N374" s="70">
        <f t="shared" si="3"/>
        <v>45533</v>
      </c>
      <c r="O374" s="70">
        <f t="shared" si="3"/>
        <v>45534</v>
      </c>
      <c r="P374" s="70">
        <f t="shared" si="3"/>
        <v>45535</v>
      </c>
      <c r="Q374" s="70">
        <f t="shared" si="3"/>
        <v>45536</v>
      </c>
      <c r="R374" s="70">
        <f t="shared" si="3"/>
        <v>45537</v>
      </c>
      <c r="S374" s="70">
        <f t="shared" si="3"/>
        <v>45538</v>
      </c>
      <c r="T374" s="70">
        <f t="shared" si="3"/>
        <v>45539</v>
      </c>
      <c r="U374" s="70">
        <f t="shared" si="0"/>
        <v>45540</v>
      </c>
      <c r="V374" s="70">
        <f t="shared" si="0"/>
        <v>45541</v>
      </c>
      <c r="W374" s="70">
        <f t="shared" si="1"/>
        <v>45542</v>
      </c>
      <c r="X374" s="70">
        <f t="shared" si="1"/>
        <v>45543</v>
      </c>
      <c r="Y374" s="70">
        <f t="shared" si="1"/>
        <v>45544</v>
      </c>
      <c r="Z374" s="70">
        <f t="shared" si="1"/>
        <v>45545</v>
      </c>
      <c r="AA374" s="70">
        <f t="shared" si="1"/>
        <v>45546</v>
      </c>
      <c r="AB374" s="70">
        <f t="shared" si="1"/>
        <v>45547</v>
      </c>
      <c r="AC374" s="70">
        <f t="shared" si="1"/>
        <v>45548</v>
      </c>
      <c r="AD374" s="70">
        <f t="shared" si="1"/>
        <v>45549</v>
      </c>
      <c r="AE374" s="70">
        <f t="shared" si="1"/>
        <v>45550</v>
      </c>
      <c r="AF374" s="71"/>
      <c r="AG374" s="71"/>
      <c r="AH374" s="71"/>
      <c r="AI374" s="71"/>
      <c r="AJ374" s="72"/>
      <c r="AK374" s="71"/>
      <c r="AL374" s="73"/>
      <c r="AM374" s="73"/>
      <c r="AN374" s="73"/>
      <c r="AO374" s="73"/>
      <c r="AP374" s="73"/>
      <c r="AQ374" s="73"/>
    </row>
    <row r="375" spans="1:53" s="74" customFormat="1" ht="17.25" hidden="1" customHeight="1" x14ac:dyDescent="0.4">
      <c r="A375" s="68"/>
      <c r="B375" s="71"/>
      <c r="C375" s="69">
        <v>7</v>
      </c>
      <c r="D375" s="70">
        <f t="shared" si="2"/>
        <v>45551</v>
      </c>
      <c r="E375" s="70">
        <f t="shared" si="3"/>
        <v>45552</v>
      </c>
      <c r="F375" s="70">
        <f t="shared" si="3"/>
        <v>45553</v>
      </c>
      <c r="G375" s="70">
        <f t="shared" si="3"/>
        <v>45554</v>
      </c>
      <c r="H375" s="70">
        <f t="shared" si="3"/>
        <v>45555</v>
      </c>
      <c r="I375" s="70">
        <f t="shared" si="3"/>
        <v>45556</v>
      </c>
      <c r="J375" s="70">
        <f t="shared" si="3"/>
        <v>45557</v>
      </c>
      <c r="K375" s="70">
        <f t="shared" si="3"/>
        <v>45558</v>
      </c>
      <c r="L375" s="70">
        <f t="shared" si="3"/>
        <v>45559</v>
      </c>
      <c r="M375" s="70">
        <f t="shared" si="3"/>
        <v>45560</v>
      </c>
      <c r="N375" s="70">
        <f t="shared" si="3"/>
        <v>45561</v>
      </c>
      <c r="O375" s="70">
        <f t="shared" si="3"/>
        <v>45562</v>
      </c>
      <c r="P375" s="70">
        <f t="shared" si="3"/>
        <v>45563</v>
      </c>
      <c r="Q375" s="70">
        <f t="shared" si="3"/>
        <v>45564</v>
      </c>
      <c r="R375" s="70">
        <f t="shared" si="3"/>
        <v>45565</v>
      </c>
      <c r="S375" s="70">
        <f t="shared" si="3"/>
        <v>45566</v>
      </c>
      <c r="T375" s="70">
        <f t="shared" si="3"/>
        <v>45567</v>
      </c>
      <c r="U375" s="70">
        <f t="shared" si="0"/>
        <v>45568</v>
      </c>
      <c r="V375" s="70">
        <f t="shared" si="0"/>
        <v>45569</v>
      </c>
      <c r="W375" s="70">
        <f t="shared" si="1"/>
        <v>45570</v>
      </c>
      <c r="X375" s="70">
        <f t="shared" si="1"/>
        <v>45571</v>
      </c>
      <c r="Y375" s="70">
        <f t="shared" si="1"/>
        <v>45572</v>
      </c>
      <c r="Z375" s="70">
        <f t="shared" si="1"/>
        <v>45573</v>
      </c>
      <c r="AA375" s="70">
        <f t="shared" si="1"/>
        <v>45574</v>
      </c>
      <c r="AB375" s="70">
        <f t="shared" si="1"/>
        <v>45575</v>
      </c>
      <c r="AC375" s="70">
        <f t="shared" si="1"/>
        <v>45576</v>
      </c>
      <c r="AD375" s="70">
        <f t="shared" si="1"/>
        <v>45577</v>
      </c>
      <c r="AE375" s="70">
        <f t="shared" si="1"/>
        <v>45578</v>
      </c>
      <c r="AF375" s="71"/>
      <c r="AG375" s="71"/>
      <c r="AH375" s="71"/>
      <c r="AI375" s="71"/>
      <c r="AJ375" s="72"/>
      <c r="AK375" s="71"/>
      <c r="AL375" s="73"/>
      <c r="AM375" s="73"/>
      <c r="AN375" s="73"/>
      <c r="AO375" s="73"/>
      <c r="AP375" s="73"/>
      <c r="AQ375" s="73"/>
    </row>
    <row r="376" spans="1:53" s="74" customFormat="1" ht="17.25" hidden="1" customHeight="1" x14ac:dyDescent="0.4">
      <c r="A376" s="68"/>
      <c r="B376" s="71"/>
      <c r="C376" s="69">
        <v>8</v>
      </c>
      <c r="D376" s="70">
        <f t="shared" si="2"/>
        <v>45579</v>
      </c>
      <c r="E376" s="70">
        <f t="shared" si="3"/>
        <v>45580</v>
      </c>
      <c r="F376" s="70">
        <f t="shared" si="3"/>
        <v>45581</v>
      </c>
      <c r="G376" s="70">
        <f t="shared" si="3"/>
        <v>45582</v>
      </c>
      <c r="H376" s="70">
        <f t="shared" si="3"/>
        <v>45583</v>
      </c>
      <c r="I376" s="70">
        <f t="shared" si="3"/>
        <v>45584</v>
      </c>
      <c r="J376" s="70">
        <f t="shared" si="3"/>
        <v>45585</v>
      </c>
      <c r="K376" s="70">
        <f t="shared" si="3"/>
        <v>45586</v>
      </c>
      <c r="L376" s="70">
        <f t="shared" si="3"/>
        <v>45587</v>
      </c>
      <c r="M376" s="70">
        <f t="shared" si="3"/>
        <v>45588</v>
      </c>
      <c r="N376" s="70">
        <f t="shared" si="3"/>
        <v>45589</v>
      </c>
      <c r="O376" s="70">
        <f t="shared" si="3"/>
        <v>45590</v>
      </c>
      <c r="P376" s="70">
        <f t="shared" si="3"/>
        <v>45591</v>
      </c>
      <c r="Q376" s="70">
        <f t="shared" si="3"/>
        <v>45592</v>
      </c>
      <c r="R376" s="70">
        <f t="shared" si="3"/>
        <v>45593</v>
      </c>
      <c r="S376" s="70">
        <f t="shared" si="3"/>
        <v>45594</v>
      </c>
      <c r="T376" s="70">
        <f t="shared" si="3"/>
        <v>45595</v>
      </c>
      <c r="U376" s="70">
        <f t="shared" si="0"/>
        <v>45596</v>
      </c>
      <c r="V376" s="70">
        <f t="shared" si="0"/>
        <v>45597</v>
      </c>
      <c r="W376" s="70">
        <f t="shared" si="1"/>
        <v>45598</v>
      </c>
      <c r="X376" s="70">
        <f t="shared" si="1"/>
        <v>45599</v>
      </c>
      <c r="Y376" s="70">
        <f t="shared" si="1"/>
        <v>45600</v>
      </c>
      <c r="Z376" s="70">
        <f t="shared" si="1"/>
        <v>45601</v>
      </c>
      <c r="AA376" s="70">
        <f t="shared" si="1"/>
        <v>45602</v>
      </c>
      <c r="AB376" s="70">
        <f t="shared" si="1"/>
        <v>45603</v>
      </c>
      <c r="AC376" s="70">
        <f t="shared" si="1"/>
        <v>45604</v>
      </c>
      <c r="AD376" s="70">
        <f t="shared" si="1"/>
        <v>45605</v>
      </c>
      <c r="AE376" s="70">
        <f t="shared" si="1"/>
        <v>45606</v>
      </c>
      <c r="AF376" s="71"/>
      <c r="AG376" s="71"/>
      <c r="AH376" s="71"/>
      <c r="AI376" s="71"/>
      <c r="AJ376" s="72"/>
      <c r="AK376" s="71"/>
      <c r="AL376" s="73"/>
      <c r="AM376" s="73"/>
      <c r="AN376" s="73"/>
      <c r="AO376" s="73"/>
      <c r="AP376" s="73"/>
      <c r="AQ376" s="73"/>
    </row>
    <row r="377" spans="1:53" s="74" customFormat="1" ht="17.25" hidden="1" customHeight="1" x14ac:dyDescent="0.4">
      <c r="A377" s="68"/>
      <c r="B377" s="71"/>
      <c r="C377" s="69">
        <v>9</v>
      </c>
      <c r="D377" s="70">
        <f t="shared" si="2"/>
        <v>45607</v>
      </c>
      <c r="E377" s="70">
        <f t="shared" si="3"/>
        <v>45608</v>
      </c>
      <c r="F377" s="70">
        <f t="shared" si="3"/>
        <v>45609</v>
      </c>
      <c r="G377" s="70">
        <f t="shared" si="3"/>
        <v>45610</v>
      </c>
      <c r="H377" s="70">
        <f t="shared" si="3"/>
        <v>45611</v>
      </c>
      <c r="I377" s="70">
        <f t="shared" si="3"/>
        <v>45612</v>
      </c>
      <c r="J377" s="70">
        <f t="shared" si="3"/>
        <v>45613</v>
      </c>
      <c r="K377" s="70">
        <f t="shared" si="3"/>
        <v>45614</v>
      </c>
      <c r="L377" s="70">
        <f t="shared" si="3"/>
        <v>45615</v>
      </c>
      <c r="M377" s="70">
        <f t="shared" si="3"/>
        <v>45616</v>
      </c>
      <c r="N377" s="70">
        <f t="shared" si="3"/>
        <v>45617</v>
      </c>
      <c r="O377" s="70">
        <f t="shared" si="3"/>
        <v>45618</v>
      </c>
      <c r="P377" s="70">
        <f t="shared" si="3"/>
        <v>45619</v>
      </c>
      <c r="Q377" s="70">
        <f t="shared" si="3"/>
        <v>45620</v>
      </c>
      <c r="R377" s="70">
        <f t="shared" si="3"/>
        <v>45621</v>
      </c>
      <c r="S377" s="70">
        <f t="shared" si="3"/>
        <v>45622</v>
      </c>
      <c r="T377" s="70">
        <f t="shared" si="3"/>
        <v>45623</v>
      </c>
      <c r="U377" s="70">
        <f t="shared" si="0"/>
        <v>45624</v>
      </c>
      <c r="V377" s="70">
        <f t="shared" si="0"/>
        <v>45625</v>
      </c>
      <c r="W377" s="70">
        <f t="shared" si="1"/>
        <v>45626</v>
      </c>
      <c r="X377" s="70">
        <f t="shared" si="1"/>
        <v>45627</v>
      </c>
      <c r="Y377" s="70">
        <f t="shared" si="1"/>
        <v>45628</v>
      </c>
      <c r="Z377" s="70">
        <f t="shared" si="1"/>
        <v>45629</v>
      </c>
      <c r="AA377" s="70">
        <f t="shared" si="1"/>
        <v>45630</v>
      </c>
      <c r="AB377" s="70">
        <f t="shared" si="1"/>
        <v>45631</v>
      </c>
      <c r="AC377" s="70">
        <f t="shared" si="1"/>
        <v>45632</v>
      </c>
      <c r="AD377" s="70">
        <f t="shared" si="1"/>
        <v>45633</v>
      </c>
      <c r="AE377" s="70">
        <f t="shared" si="1"/>
        <v>45634</v>
      </c>
      <c r="AF377" s="71"/>
      <c r="AG377" s="71"/>
      <c r="AH377" s="71"/>
      <c r="AI377" s="71"/>
      <c r="AJ377" s="72"/>
      <c r="AK377" s="71"/>
      <c r="AL377" s="73"/>
      <c r="AM377" s="73"/>
      <c r="AN377" s="73"/>
      <c r="AO377" s="73"/>
      <c r="AP377" s="73"/>
      <c r="AQ377" s="73"/>
    </row>
    <row r="378" spans="1:53" s="74" customFormat="1" ht="17.25" hidden="1" customHeight="1" x14ac:dyDescent="0.4">
      <c r="A378" s="68"/>
      <c r="B378" s="71"/>
      <c r="C378" s="69">
        <v>10</v>
      </c>
      <c r="D378" s="70">
        <f t="shared" si="2"/>
        <v>45635</v>
      </c>
      <c r="E378" s="70">
        <f t="shared" si="3"/>
        <v>45636</v>
      </c>
      <c r="F378" s="70">
        <f t="shared" si="3"/>
        <v>45637</v>
      </c>
      <c r="G378" s="70">
        <f t="shared" si="3"/>
        <v>45638</v>
      </c>
      <c r="H378" s="70">
        <f t="shared" si="3"/>
        <v>45639</v>
      </c>
      <c r="I378" s="70">
        <f t="shared" si="3"/>
        <v>45640</v>
      </c>
      <c r="J378" s="70">
        <f t="shared" si="3"/>
        <v>45641</v>
      </c>
      <c r="K378" s="70">
        <f t="shared" si="3"/>
        <v>45642</v>
      </c>
      <c r="L378" s="70">
        <f t="shared" si="3"/>
        <v>45643</v>
      </c>
      <c r="M378" s="70">
        <f t="shared" si="3"/>
        <v>45644</v>
      </c>
      <c r="N378" s="70">
        <f t="shared" si="3"/>
        <v>45645</v>
      </c>
      <c r="O378" s="70">
        <f t="shared" si="3"/>
        <v>45646</v>
      </c>
      <c r="P378" s="70">
        <f t="shared" si="3"/>
        <v>45647</v>
      </c>
      <c r="Q378" s="70">
        <f t="shared" si="3"/>
        <v>45648</v>
      </c>
      <c r="R378" s="70">
        <f t="shared" si="3"/>
        <v>45649</v>
      </c>
      <c r="S378" s="70">
        <f t="shared" si="3"/>
        <v>45650</v>
      </c>
      <c r="T378" s="70">
        <f t="shared" si="3"/>
        <v>45651</v>
      </c>
      <c r="U378" s="70">
        <f t="shared" si="0"/>
        <v>45652</v>
      </c>
      <c r="V378" s="70">
        <f t="shared" si="0"/>
        <v>45653</v>
      </c>
      <c r="W378" s="70">
        <f t="shared" si="1"/>
        <v>45654</v>
      </c>
      <c r="X378" s="70">
        <f t="shared" si="1"/>
        <v>45655</v>
      </c>
      <c r="Y378" s="70">
        <f t="shared" si="1"/>
        <v>45656</v>
      </c>
      <c r="Z378" s="70">
        <f t="shared" si="1"/>
        <v>45657</v>
      </c>
      <c r="AA378" s="70">
        <f t="shared" si="1"/>
        <v>45658</v>
      </c>
      <c r="AB378" s="70">
        <f t="shared" si="1"/>
        <v>45659</v>
      </c>
      <c r="AC378" s="70">
        <f t="shared" si="1"/>
        <v>45660</v>
      </c>
      <c r="AD378" s="70">
        <f t="shared" si="1"/>
        <v>45661</v>
      </c>
      <c r="AE378" s="70">
        <f t="shared" si="1"/>
        <v>45662</v>
      </c>
      <c r="AF378" s="71"/>
      <c r="AG378" s="71"/>
      <c r="AH378" s="71"/>
      <c r="AI378" s="71"/>
      <c r="AJ378" s="72"/>
      <c r="AK378" s="71"/>
      <c r="AL378" s="73"/>
      <c r="AM378" s="73"/>
      <c r="AN378" s="73"/>
      <c r="AO378" s="73"/>
      <c r="AP378" s="73"/>
      <c r="AQ378" s="73"/>
    </row>
    <row r="379" spans="1:53" s="74" customFormat="1" ht="17.25" hidden="1" customHeight="1" x14ac:dyDescent="0.4">
      <c r="A379" s="68"/>
      <c r="B379" s="71"/>
      <c r="C379" s="69">
        <v>11</v>
      </c>
      <c r="D379" s="70">
        <f t="shared" si="2"/>
        <v>45663</v>
      </c>
      <c r="E379" s="70">
        <f t="shared" si="3"/>
        <v>45664</v>
      </c>
      <c r="F379" s="70">
        <f t="shared" si="3"/>
        <v>45665</v>
      </c>
      <c r="G379" s="70">
        <f t="shared" si="3"/>
        <v>45666</v>
      </c>
      <c r="H379" s="70">
        <f t="shared" si="3"/>
        <v>45667</v>
      </c>
      <c r="I379" s="70">
        <f t="shared" si="3"/>
        <v>45668</v>
      </c>
      <c r="J379" s="70">
        <f t="shared" si="3"/>
        <v>45669</v>
      </c>
      <c r="K379" s="70">
        <f t="shared" si="3"/>
        <v>45670</v>
      </c>
      <c r="L379" s="70">
        <f t="shared" si="3"/>
        <v>45671</v>
      </c>
      <c r="M379" s="70">
        <f t="shared" si="3"/>
        <v>45672</v>
      </c>
      <c r="N379" s="70">
        <f t="shared" si="3"/>
        <v>45673</v>
      </c>
      <c r="O379" s="70">
        <f t="shared" si="3"/>
        <v>45674</v>
      </c>
      <c r="P379" s="70">
        <f t="shared" si="3"/>
        <v>45675</v>
      </c>
      <c r="Q379" s="70">
        <f t="shared" si="3"/>
        <v>45676</v>
      </c>
      <c r="R379" s="70">
        <f t="shared" si="3"/>
        <v>45677</v>
      </c>
      <c r="S379" s="70">
        <f t="shared" si="3"/>
        <v>45678</v>
      </c>
      <c r="T379" s="70">
        <f t="shared" si="3"/>
        <v>45679</v>
      </c>
      <c r="U379" s="70">
        <f t="shared" si="0"/>
        <v>45680</v>
      </c>
      <c r="V379" s="70">
        <f t="shared" si="0"/>
        <v>45681</v>
      </c>
      <c r="W379" s="70">
        <f t="shared" si="1"/>
        <v>45682</v>
      </c>
      <c r="X379" s="70">
        <f t="shared" si="1"/>
        <v>45683</v>
      </c>
      <c r="Y379" s="70">
        <f t="shared" si="1"/>
        <v>45684</v>
      </c>
      <c r="Z379" s="70">
        <f t="shared" si="1"/>
        <v>45685</v>
      </c>
      <c r="AA379" s="70">
        <f t="shared" si="1"/>
        <v>45686</v>
      </c>
      <c r="AB379" s="70">
        <f t="shared" si="1"/>
        <v>45687</v>
      </c>
      <c r="AC379" s="70">
        <f t="shared" si="1"/>
        <v>45688</v>
      </c>
      <c r="AD379" s="70">
        <f t="shared" si="1"/>
        <v>45689</v>
      </c>
      <c r="AE379" s="70">
        <f t="shared" si="1"/>
        <v>45690</v>
      </c>
      <c r="AF379" s="71"/>
      <c r="AG379" s="71"/>
      <c r="AH379" s="71"/>
      <c r="AI379" s="71"/>
      <c r="AJ379" s="72"/>
      <c r="AK379" s="71"/>
      <c r="AL379" s="73"/>
      <c r="AM379" s="73"/>
      <c r="AN379" s="73"/>
      <c r="AO379" s="73"/>
      <c r="AP379" s="73"/>
      <c r="AQ379" s="73"/>
    </row>
    <row r="380" spans="1:53" s="74" customFormat="1" ht="17.25" hidden="1" customHeight="1" x14ac:dyDescent="0.4">
      <c r="A380" s="68"/>
      <c r="B380" s="71"/>
      <c r="C380" s="69">
        <v>12</v>
      </c>
      <c r="D380" s="70">
        <f t="shared" si="2"/>
        <v>45691</v>
      </c>
      <c r="E380" s="70">
        <f t="shared" si="3"/>
        <v>45692</v>
      </c>
      <c r="F380" s="70">
        <f t="shared" si="3"/>
        <v>45693</v>
      </c>
      <c r="G380" s="70">
        <f t="shared" si="3"/>
        <v>45694</v>
      </c>
      <c r="H380" s="70">
        <f t="shared" si="3"/>
        <v>45695</v>
      </c>
      <c r="I380" s="70">
        <f t="shared" si="3"/>
        <v>45696</v>
      </c>
      <c r="J380" s="70">
        <f t="shared" si="3"/>
        <v>45697</v>
      </c>
      <c r="K380" s="70">
        <f t="shared" si="3"/>
        <v>45698</v>
      </c>
      <c r="L380" s="70">
        <f t="shared" si="3"/>
        <v>45699</v>
      </c>
      <c r="M380" s="70">
        <f t="shared" si="3"/>
        <v>45700</v>
      </c>
      <c r="N380" s="70">
        <f t="shared" si="3"/>
        <v>45701</v>
      </c>
      <c r="O380" s="70">
        <f t="shared" si="3"/>
        <v>45702</v>
      </c>
      <c r="P380" s="70">
        <f t="shared" si="3"/>
        <v>45703</v>
      </c>
      <c r="Q380" s="70">
        <f t="shared" si="3"/>
        <v>45704</v>
      </c>
      <c r="R380" s="70">
        <f t="shared" si="3"/>
        <v>45705</v>
      </c>
      <c r="S380" s="70">
        <f t="shared" si="3"/>
        <v>45706</v>
      </c>
      <c r="T380" s="70">
        <f t="shared" si="3"/>
        <v>45707</v>
      </c>
      <c r="U380" s="70">
        <f t="shared" si="0"/>
        <v>45708</v>
      </c>
      <c r="V380" s="70">
        <f t="shared" si="0"/>
        <v>45709</v>
      </c>
      <c r="W380" s="70">
        <f t="shared" si="1"/>
        <v>45710</v>
      </c>
      <c r="X380" s="70">
        <f t="shared" si="1"/>
        <v>45711</v>
      </c>
      <c r="Y380" s="70">
        <f t="shared" si="1"/>
        <v>45712</v>
      </c>
      <c r="Z380" s="70">
        <f t="shared" si="1"/>
        <v>45713</v>
      </c>
      <c r="AA380" s="70">
        <f t="shared" si="1"/>
        <v>45714</v>
      </c>
      <c r="AB380" s="70">
        <f t="shared" si="1"/>
        <v>45715</v>
      </c>
      <c r="AC380" s="70">
        <f t="shared" si="1"/>
        <v>45716</v>
      </c>
      <c r="AD380" s="70">
        <f t="shared" si="1"/>
        <v>45717</v>
      </c>
      <c r="AE380" s="70">
        <f t="shared" si="1"/>
        <v>45718</v>
      </c>
      <c r="AF380" s="71"/>
      <c r="AG380" s="71"/>
      <c r="AH380" s="71"/>
      <c r="AI380" s="71"/>
      <c r="AJ380" s="72"/>
      <c r="AK380" s="71"/>
      <c r="AL380" s="73"/>
      <c r="AM380" s="73"/>
      <c r="AN380" s="75"/>
      <c r="AO380" s="75"/>
      <c r="AP380" s="73"/>
      <c r="AQ380" s="73"/>
    </row>
    <row r="381" spans="1:53" s="74" customFormat="1" ht="17.25" hidden="1" customHeight="1" x14ac:dyDescent="0.4">
      <c r="A381" s="68"/>
      <c r="B381" s="71"/>
      <c r="C381" s="69">
        <v>13</v>
      </c>
      <c r="D381" s="70">
        <f t="shared" si="2"/>
        <v>45719</v>
      </c>
      <c r="E381" s="70">
        <f t="shared" si="3"/>
        <v>45720</v>
      </c>
      <c r="F381" s="70">
        <f t="shared" si="3"/>
        <v>45721</v>
      </c>
      <c r="G381" s="70">
        <f t="shared" si="3"/>
        <v>45722</v>
      </c>
      <c r="H381" s="70">
        <f t="shared" si="3"/>
        <v>45723</v>
      </c>
      <c r="I381" s="70">
        <f t="shared" si="3"/>
        <v>45724</v>
      </c>
      <c r="J381" s="70">
        <f t="shared" si="3"/>
        <v>45725</v>
      </c>
      <c r="K381" s="70">
        <f t="shared" si="3"/>
        <v>45726</v>
      </c>
      <c r="L381" s="70">
        <f t="shared" si="3"/>
        <v>45727</v>
      </c>
      <c r="M381" s="70">
        <f t="shared" si="3"/>
        <v>45728</v>
      </c>
      <c r="N381" s="70">
        <f t="shared" si="3"/>
        <v>45729</v>
      </c>
      <c r="O381" s="70">
        <f t="shared" si="3"/>
        <v>45730</v>
      </c>
      <c r="P381" s="70">
        <f t="shared" si="3"/>
        <v>45731</v>
      </c>
      <c r="Q381" s="70">
        <f t="shared" si="3"/>
        <v>45732</v>
      </c>
      <c r="R381" s="70">
        <f t="shared" si="3"/>
        <v>45733</v>
      </c>
      <c r="S381" s="70">
        <f t="shared" si="3"/>
        <v>45734</v>
      </c>
      <c r="T381" s="70">
        <f t="shared" si="3"/>
        <v>45735</v>
      </c>
      <c r="U381" s="70">
        <f t="shared" si="0"/>
        <v>45736</v>
      </c>
      <c r="V381" s="70">
        <f t="shared" si="0"/>
        <v>45737</v>
      </c>
      <c r="W381" s="70">
        <f t="shared" si="1"/>
        <v>45738</v>
      </c>
      <c r="X381" s="70">
        <f t="shared" si="1"/>
        <v>45739</v>
      </c>
      <c r="Y381" s="70">
        <f t="shared" si="1"/>
        <v>45740</v>
      </c>
      <c r="Z381" s="70">
        <f t="shared" si="1"/>
        <v>45741</v>
      </c>
      <c r="AA381" s="70">
        <f t="shared" si="1"/>
        <v>45742</v>
      </c>
      <c r="AB381" s="70">
        <f t="shared" si="1"/>
        <v>45743</v>
      </c>
      <c r="AC381" s="70">
        <f t="shared" si="1"/>
        <v>45744</v>
      </c>
      <c r="AD381" s="70">
        <f t="shared" si="1"/>
        <v>45745</v>
      </c>
      <c r="AE381" s="70">
        <f t="shared" si="1"/>
        <v>45746</v>
      </c>
      <c r="AF381" s="71"/>
      <c r="AG381" s="71"/>
      <c r="AH381" s="71"/>
      <c r="AI381" s="71"/>
      <c r="AJ381" s="72"/>
      <c r="AK381" s="71"/>
      <c r="AL381" s="73"/>
      <c r="AM381" s="75"/>
      <c r="AN381" s="75"/>
      <c r="AO381" s="75"/>
      <c r="AP381" s="73"/>
      <c r="AQ381" s="73"/>
    </row>
    <row r="382" spans="1:53" s="74" customFormat="1" ht="17.25" hidden="1" customHeight="1" x14ac:dyDescent="0.4">
      <c r="A382" s="68"/>
      <c r="B382" s="71"/>
      <c r="C382" s="69">
        <v>14</v>
      </c>
      <c r="D382" s="70">
        <f t="shared" si="2"/>
        <v>45747</v>
      </c>
      <c r="E382" s="70">
        <f t="shared" si="3"/>
        <v>45748</v>
      </c>
      <c r="F382" s="70">
        <f t="shared" si="3"/>
        <v>45749</v>
      </c>
      <c r="G382" s="70">
        <f t="shared" si="3"/>
        <v>45750</v>
      </c>
      <c r="H382" s="70">
        <f t="shared" si="3"/>
        <v>45751</v>
      </c>
      <c r="I382" s="70">
        <f t="shared" si="3"/>
        <v>45752</v>
      </c>
      <c r="J382" s="70">
        <f t="shared" si="3"/>
        <v>45753</v>
      </c>
      <c r="K382" s="70">
        <f t="shared" si="3"/>
        <v>45754</v>
      </c>
      <c r="L382" s="70">
        <f t="shared" si="3"/>
        <v>45755</v>
      </c>
      <c r="M382" s="70">
        <f t="shared" si="3"/>
        <v>45756</v>
      </c>
      <c r="N382" s="70">
        <f t="shared" si="3"/>
        <v>45757</v>
      </c>
      <c r="O382" s="70">
        <f t="shared" si="3"/>
        <v>45758</v>
      </c>
      <c r="P382" s="70">
        <f t="shared" si="3"/>
        <v>45759</v>
      </c>
      <c r="Q382" s="70">
        <f t="shared" si="3"/>
        <v>45760</v>
      </c>
      <c r="R382" s="70">
        <f t="shared" si="3"/>
        <v>45761</v>
      </c>
      <c r="S382" s="70">
        <f t="shared" si="3"/>
        <v>45762</v>
      </c>
      <c r="T382" s="70">
        <f t="shared" si="3"/>
        <v>45763</v>
      </c>
      <c r="U382" s="70">
        <f t="shared" si="0"/>
        <v>45764</v>
      </c>
      <c r="V382" s="70">
        <f t="shared" si="0"/>
        <v>45765</v>
      </c>
      <c r="W382" s="70">
        <f t="shared" si="1"/>
        <v>45766</v>
      </c>
      <c r="X382" s="70">
        <f t="shared" si="1"/>
        <v>45767</v>
      </c>
      <c r="Y382" s="70">
        <f t="shared" si="1"/>
        <v>45768</v>
      </c>
      <c r="Z382" s="70">
        <f t="shared" si="1"/>
        <v>45769</v>
      </c>
      <c r="AA382" s="70">
        <f t="shared" si="1"/>
        <v>45770</v>
      </c>
      <c r="AB382" s="70">
        <f t="shared" si="1"/>
        <v>45771</v>
      </c>
      <c r="AC382" s="70">
        <f t="shared" si="1"/>
        <v>45772</v>
      </c>
      <c r="AD382" s="70">
        <f t="shared" si="1"/>
        <v>45773</v>
      </c>
      <c r="AE382" s="70">
        <f t="shared" si="1"/>
        <v>45774</v>
      </c>
      <c r="AF382" s="71"/>
      <c r="AG382" s="71"/>
      <c r="AH382" s="71"/>
      <c r="AI382" s="71"/>
      <c r="AJ382" s="72"/>
      <c r="AK382" s="71"/>
      <c r="AL382" s="73"/>
      <c r="AM382" s="75"/>
      <c r="AN382" s="75"/>
      <c r="AO382" s="75"/>
      <c r="AP382" s="73"/>
      <c r="AQ382" s="73"/>
    </row>
    <row r="383" spans="1:53" s="74" customFormat="1" ht="17.25" hidden="1" customHeight="1" x14ac:dyDescent="0.4">
      <c r="A383" s="68"/>
      <c r="B383" s="71"/>
      <c r="C383" s="69">
        <v>15</v>
      </c>
      <c r="D383" s="70">
        <f t="shared" si="2"/>
        <v>45775</v>
      </c>
      <c r="E383" s="70">
        <f t="shared" si="3"/>
        <v>45776</v>
      </c>
      <c r="F383" s="70">
        <f t="shared" si="3"/>
        <v>45777</v>
      </c>
      <c r="G383" s="70">
        <f t="shared" si="3"/>
        <v>45778</v>
      </c>
      <c r="H383" s="70">
        <f t="shared" si="3"/>
        <v>45779</v>
      </c>
      <c r="I383" s="70">
        <f t="shared" si="3"/>
        <v>45780</v>
      </c>
      <c r="J383" s="70">
        <f t="shared" si="3"/>
        <v>45781</v>
      </c>
      <c r="K383" s="70">
        <f t="shared" si="3"/>
        <v>45782</v>
      </c>
      <c r="L383" s="70">
        <f t="shared" si="3"/>
        <v>45783</v>
      </c>
      <c r="M383" s="70">
        <f t="shared" si="3"/>
        <v>45784</v>
      </c>
      <c r="N383" s="70">
        <f t="shared" si="3"/>
        <v>45785</v>
      </c>
      <c r="O383" s="70">
        <f t="shared" si="3"/>
        <v>45786</v>
      </c>
      <c r="P383" s="70">
        <f t="shared" si="3"/>
        <v>45787</v>
      </c>
      <c r="Q383" s="70">
        <f t="shared" si="3"/>
        <v>45788</v>
      </c>
      <c r="R383" s="70">
        <f t="shared" si="3"/>
        <v>45789</v>
      </c>
      <c r="S383" s="70">
        <f t="shared" si="3"/>
        <v>45790</v>
      </c>
      <c r="T383" s="70">
        <f t="shared" si="3"/>
        <v>45791</v>
      </c>
      <c r="U383" s="70">
        <f t="shared" si="0"/>
        <v>45792</v>
      </c>
      <c r="V383" s="70">
        <f t="shared" si="0"/>
        <v>45793</v>
      </c>
      <c r="W383" s="70">
        <f t="shared" si="1"/>
        <v>45794</v>
      </c>
      <c r="X383" s="70">
        <f t="shared" si="1"/>
        <v>45795</v>
      </c>
      <c r="Y383" s="70">
        <f t="shared" si="1"/>
        <v>45796</v>
      </c>
      <c r="Z383" s="70">
        <f t="shared" si="1"/>
        <v>45797</v>
      </c>
      <c r="AA383" s="70">
        <f t="shared" si="1"/>
        <v>45798</v>
      </c>
      <c r="AB383" s="70">
        <f t="shared" si="1"/>
        <v>45799</v>
      </c>
      <c r="AC383" s="70">
        <f t="shared" si="1"/>
        <v>45800</v>
      </c>
      <c r="AD383" s="70">
        <f t="shared" si="1"/>
        <v>45801</v>
      </c>
      <c r="AE383" s="70">
        <f t="shared" si="1"/>
        <v>45802</v>
      </c>
      <c r="AF383" s="71"/>
      <c r="AG383" s="71"/>
      <c r="AH383" s="71"/>
      <c r="AI383" s="71"/>
      <c r="AJ383" s="72"/>
      <c r="AK383" s="71"/>
      <c r="AL383" s="75"/>
      <c r="AM383" s="75"/>
      <c r="AN383" s="75"/>
      <c r="AO383" s="75"/>
      <c r="AP383" s="73"/>
      <c r="AQ383" s="73"/>
    </row>
    <row r="384" spans="1:53" s="74" customFormat="1" ht="17.25" hidden="1" customHeight="1" x14ac:dyDescent="0.4">
      <c r="A384" s="68"/>
      <c r="B384" s="71"/>
      <c r="C384" s="69">
        <v>16</v>
      </c>
      <c r="D384" s="70">
        <f t="shared" si="2"/>
        <v>45803</v>
      </c>
      <c r="E384" s="70">
        <f t="shared" si="3"/>
        <v>45804</v>
      </c>
      <c r="F384" s="70">
        <f t="shared" si="3"/>
        <v>45805</v>
      </c>
      <c r="G384" s="70">
        <f t="shared" si="3"/>
        <v>45806</v>
      </c>
      <c r="H384" s="70">
        <f t="shared" si="3"/>
        <v>45807</v>
      </c>
      <c r="I384" s="70">
        <f t="shared" si="3"/>
        <v>45808</v>
      </c>
      <c r="J384" s="70">
        <f t="shared" si="3"/>
        <v>45809</v>
      </c>
      <c r="K384" s="70">
        <f t="shared" si="3"/>
        <v>45810</v>
      </c>
      <c r="L384" s="70">
        <f t="shared" si="3"/>
        <v>45811</v>
      </c>
      <c r="M384" s="70">
        <f t="shared" si="3"/>
        <v>45812</v>
      </c>
      <c r="N384" s="70">
        <f t="shared" si="3"/>
        <v>45813</v>
      </c>
      <c r="O384" s="70">
        <f t="shared" si="3"/>
        <v>45814</v>
      </c>
      <c r="P384" s="70">
        <f t="shared" si="3"/>
        <v>45815</v>
      </c>
      <c r="Q384" s="70">
        <f t="shared" si="3"/>
        <v>45816</v>
      </c>
      <c r="R384" s="70">
        <f t="shared" si="3"/>
        <v>45817</v>
      </c>
      <c r="S384" s="70">
        <f t="shared" si="3"/>
        <v>45818</v>
      </c>
      <c r="T384" s="70">
        <f t="shared" si="3"/>
        <v>45819</v>
      </c>
      <c r="U384" s="70">
        <f t="shared" si="0"/>
        <v>45820</v>
      </c>
      <c r="V384" s="70">
        <f t="shared" si="0"/>
        <v>45821</v>
      </c>
      <c r="W384" s="70">
        <f t="shared" si="1"/>
        <v>45822</v>
      </c>
      <c r="X384" s="70">
        <f t="shared" si="1"/>
        <v>45823</v>
      </c>
      <c r="Y384" s="70">
        <f t="shared" si="1"/>
        <v>45824</v>
      </c>
      <c r="Z384" s="70">
        <f t="shared" si="1"/>
        <v>45825</v>
      </c>
      <c r="AA384" s="70">
        <f t="shared" si="1"/>
        <v>45826</v>
      </c>
      <c r="AB384" s="70">
        <f t="shared" si="1"/>
        <v>45827</v>
      </c>
      <c r="AC384" s="70">
        <f t="shared" si="1"/>
        <v>45828</v>
      </c>
      <c r="AD384" s="70">
        <f t="shared" si="1"/>
        <v>45829</v>
      </c>
      <c r="AE384" s="70">
        <f t="shared" si="1"/>
        <v>45830</v>
      </c>
      <c r="AF384" s="71"/>
      <c r="AG384" s="71"/>
      <c r="AH384" s="71"/>
      <c r="AI384" s="71"/>
      <c r="AJ384" s="72"/>
      <c r="AK384" s="71"/>
      <c r="AL384" s="75"/>
      <c r="AM384" s="75"/>
      <c r="AN384" s="73"/>
      <c r="AO384" s="73"/>
      <c r="AP384" s="73"/>
      <c r="AQ384" s="73"/>
    </row>
    <row r="385" spans="1:53" s="74" customFormat="1" ht="17.25" hidden="1" customHeight="1" x14ac:dyDescent="0.4">
      <c r="A385" s="68"/>
      <c r="B385" s="71"/>
      <c r="C385" s="69">
        <v>17</v>
      </c>
      <c r="D385" s="70">
        <f t="shared" si="2"/>
        <v>45831</v>
      </c>
      <c r="E385" s="70">
        <f t="shared" si="3"/>
        <v>45832</v>
      </c>
      <c r="F385" s="70">
        <f t="shared" si="3"/>
        <v>45833</v>
      </c>
      <c r="G385" s="70">
        <f t="shared" si="3"/>
        <v>45834</v>
      </c>
      <c r="H385" s="70">
        <f t="shared" si="3"/>
        <v>45835</v>
      </c>
      <c r="I385" s="70">
        <f t="shared" si="3"/>
        <v>45836</v>
      </c>
      <c r="J385" s="70">
        <f t="shared" si="3"/>
        <v>45837</v>
      </c>
      <c r="K385" s="70">
        <f t="shared" si="3"/>
        <v>45838</v>
      </c>
      <c r="L385" s="70">
        <f t="shared" si="3"/>
        <v>45839</v>
      </c>
      <c r="M385" s="70">
        <f t="shared" si="3"/>
        <v>45840</v>
      </c>
      <c r="N385" s="70">
        <f t="shared" si="3"/>
        <v>45841</v>
      </c>
      <c r="O385" s="70">
        <f t="shared" si="3"/>
        <v>45842</v>
      </c>
      <c r="P385" s="70">
        <f t="shared" si="3"/>
        <v>45843</v>
      </c>
      <c r="Q385" s="70">
        <f t="shared" si="3"/>
        <v>45844</v>
      </c>
      <c r="R385" s="70">
        <f t="shared" si="3"/>
        <v>45845</v>
      </c>
      <c r="S385" s="70">
        <f t="shared" si="3"/>
        <v>45846</v>
      </c>
      <c r="T385" s="70">
        <f t="shared" si="3"/>
        <v>45847</v>
      </c>
      <c r="U385" s="70">
        <f t="shared" ref="U385:AE385" si="4">T385+1</f>
        <v>45848</v>
      </c>
      <c r="V385" s="70">
        <f t="shared" si="4"/>
        <v>45849</v>
      </c>
      <c r="W385" s="70">
        <f t="shared" si="4"/>
        <v>45850</v>
      </c>
      <c r="X385" s="70">
        <f t="shared" si="4"/>
        <v>45851</v>
      </c>
      <c r="Y385" s="70">
        <f t="shared" si="4"/>
        <v>45852</v>
      </c>
      <c r="Z385" s="70">
        <f t="shared" si="4"/>
        <v>45853</v>
      </c>
      <c r="AA385" s="70">
        <f t="shared" si="4"/>
        <v>45854</v>
      </c>
      <c r="AB385" s="70">
        <f t="shared" si="4"/>
        <v>45855</v>
      </c>
      <c r="AC385" s="70">
        <f t="shared" si="4"/>
        <v>45856</v>
      </c>
      <c r="AD385" s="70">
        <f t="shared" si="4"/>
        <v>45857</v>
      </c>
      <c r="AE385" s="70">
        <f t="shared" si="4"/>
        <v>45858</v>
      </c>
      <c r="AF385" s="71"/>
      <c r="AG385" s="71"/>
      <c r="AH385" s="71"/>
      <c r="AI385" s="71"/>
      <c r="AJ385" s="72"/>
      <c r="AK385" s="71"/>
      <c r="AL385" s="75"/>
      <c r="AM385" s="73"/>
      <c r="AN385" s="73"/>
      <c r="AO385" s="73"/>
      <c r="AP385" s="73"/>
      <c r="AQ385" s="73"/>
    </row>
    <row r="386" spans="1:53" s="74" customFormat="1" ht="17.25" hidden="1" customHeight="1" x14ac:dyDescent="0.4">
      <c r="A386" s="68"/>
      <c r="B386" s="71"/>
      <c r="C386" s="69">
        <v>18</v>
      </c>
      <c r="D386" s="70">
        <f t="shared" si="2"/>
        <v>45859</v>
      </c>
      <c r="E386" s="70">
        <f t="shared" si="3"/>
        <v>45860</v>
      </c>
      <c r="F386" s="70">
        <f t="shared" si="3"/>
        <v>45861</v>
      </c>
      <c r="G386" s="70">
        <f t="shared" si="3"/>
        <v>45862</v>
      </c>
      <c r="H386" s="70">
        <f t="shared" si="3"/>
        <v>45863</v>
      </c>
      <c r="I386" s="70">
        <f t="shared" si="3"/>
        <v>45864</v>
      </c>
      <c r="J386" s="70">
        <f t="shared" si="3"/>
        <v>45865</v>
      </c>
      <c r="K386" s="70">
        <f t="shared" si="3"/>
        <v>45866</v>
      </c>
      <c r="L386" s="70">
        <f t="shared" si="3"/>
        <v>45867</v>
      </c>
      <c r="M386" s="70">
        <f t="shared" si="3"/>
        <v>45868</v>
      </c>
      <c r="N386" s="70">
        <f t="shared" si="3"/>
        <v>45869</v>
      </c>
      <c r="O386" s="70">
        <f t="shared" si="3"/>
        <v>45870</v>
      </c>
      <c r="P386" s="70">
        <f t="shared" si="3"/>
        <v>45871</v>
      </c>
      <c r="Q386" s="70">
        <f t="shared" si="3"/>
        <v>45872</v>
      </c>
      <c r="R386" s="70">
        <f t="shared" si="3"/>
        <v>45873</v>
      </c>
      <c r="S386" s="70">
        <f t="shared" si="3"/>
        <v>45874</v>
      </c>
      <c r="T386" s="70">
        <f t="shared" ref="Q386:AE401" si="5">S386+1</f>
        <v>45875</v>
      </c>
      <c r="U386" s="70">
        <f t="shared" si="5"/>
        <v>45876</v>
      </c>
      <c r="V386" s="70">
        <f t="shared" si="5"/>
        <v>45877</v>
      </c>
      <c r="W386" s="70">
        <f t="shared" si="5"/>
        <v>45878</v>
      </c>
      <c r="X386" s="70">
        <f t="shared" si="5"/>
        <v>45879</v>
      </c>
      <c r="Y386" s="70">
        <f t="shared" si="5"/>
        <v>45880</v>
      </c>
      <c r="Z386" s="70">
        <f t="shared" si="5"/>
        <v>45881</v>
      </c>
      <c r="AA386" s="70">
        <f t="shared" si="5"/>
        <v>45882</v>
      </c>
      <c r="AB386" s="70">
        <f t="shared" si="5"/>
        <v>45883</v>
      </c>
      <c r="AC386" s="70">
        <f t="shared" si="5"/>
        <v>45884</v>
      </c>
      <c r="AD386" s="70">
        <f t="shared" si="5"/>
        <v>45885</v>
      </c>
      <c r="AE386" s="70">
        <f t="shared" si="5"/>
        <v>45886</v>
      </c>
      <c r="AF386" s="71"/>
      <c r="AG386" s="71"/>
      <c r="AH386" s="71"/>
      <c r="AI386" s="71"/>
      <c r="AJ386" s="72"/>
      <c r="AK386" s="71"/>
      <c r="AL386" s="75"/>
      <c r="AM386" s="73"/>
      <c r="AN386" s="73"/>
      <c r="AO386" s="73"/>
      <c r="AP386" s="73"/>
      <c r="AQ386" s="73"/>
    </row>
    <row r="387" spans="1:53" s="74" customFormat="1" ht="17.25" hidden="1" customHeight="1" x14ac:dyDescent="0.4">
      <c r="A387" s="68"/>
      <c r="B387" s="71"/>
      <c r="C387" s="69">
        <v>19</v>
      </c>
      <c r="D387" s="70">
        <f t="shared" si="2"/>
        <v>45887</v>
      </c>
      <c r="E387" s="70">
        <f t="shared" ref="E387:T402" si="6">D387+1</f>
        <v>45888</v>
      </c>
      <c r="F387" s="70">
        <f t="shared" si="6"/>
        <v>45889</v>
      </c>
      <c r="G387" s="70">
        <f t="shared" si="6"/>
        <v>45890</v>
      </c>
      <c r="H387" s="70">
        <f t="shared" si="6"/>
        <v>45891</v>
      </c>
      <c r="I387" s="70">
        <f t="shared" si="6"/>
        <v>45892</v>
      </c>
      <c r="J387" s="70">
        <f t="shared" si="6"/>
        <v>45893</v>
      </c>
      <c r="K387" s="70">
        <f t="shared" si="6"/>
        <v>45894</v>
      </c>
      <c r="L387" s="70">
        <f t="shared" si="6"/>
        <v>45895</v>
      </c>
      <c r="M387" s="70">
        <f t="shared" si="6"/>
        <v>45896</v>
      </c>
      <c r="N387" s="70">
        <f t="shared" si="6"/>
        <v>45897</v>
      </c>
      <c r="O387" s="70">
        <f t="shared" si="6"/>
        <v>45898</v>
      </c>
      <c r="P387" s="70">
        <f t="shared" si="6"/>
        <v>45899</v>
      </c>
      <c r="Q387" s="70">
        <f t="shared" si="6"/>
        <v>45900</v>
      </c>
      <c r="R387" s="70">
        <f t="shared" si="6"/>
        <v>45901</v>
      </c>
      <c r="S387" s="70">
        <f t="shared" si="6"/>
        <v>45902</v>
      </c>
      <c r="T387" s="70">
        <f t="shared" si="6"/>
        <v>45903</v>
      </c>
      <c r="U387" s="70">
        <f t="shared" si="5"/>
        <v>45904</v>
      </c>
      <c r="V387" s="70">
        <f t="shared" si="5"/>
        <v>45905</v>
      </c>
      <c r="W387" s="70">
        <f t="shared" si="5"/>
        <v>45906</v>
      </c>
      <c r="X387" s="70">
        <f t="shared" si="5"/>
        <v>45907</v>
      </c>
      <c r="Y387" s="70">
        <f t="shared" si="5"/>
        <v>45908</v>
      </c>
      <c r="Z387" s="70">
        <f t="shared" si="5"/>
        <v>45909</v>
      </c>
      <c r="AA387" s="70">
        <f t="shared" si="5"/>
        <v>45910</v>
      </c>
      <c r="AB387" s="70">
        <f t="shared" si="5"/>
        <v>45911</v>
      </c>
      <c r="AC387" s="70">
        <f t="shared" si="5"/>
        <v>45912</v>
      </c>
      <c r="AD387" s="70">
        <f t="shared" si="5"/>
        <v>45913</v>
      </c>
      <c r="AE387" s="70">
        <f t="shared" si="5"/>
        <v>45914</v>
      </c>
      <c r="AF387" s="71"/>
      <c r="AG387" s="71"/>
      <c r="AH387" s="71"/>
      <c r="AI387" s="71"/>
      <c r="AJ387" s="72"/>
      <c r="AK387" s="71"/>
      <c r="AL387" s="73"/>
      <c r="AM387" s="73"/>
      <c r="AN387" s="73"/>
      <c r="AO387" s="73"/>
      <c r="AP387" s="73"/>
      <c r="AQ387" s="73"/>
    </row>
    <row r="388" spans="1:53" s="74" customFormat="1" ht="17.25" hidden="1" customHeight="1" x14ac:dyDescent="0.4">
      <c r="A388" s="68"/>
      <c r="B388" s="71"/>
      <c r="C388" s="69">
        <v>20</v>
      </c>
      <c r="D388" s="70">
        <f t="shared" si="2"/>
        <v>45915</v>
      </c>
      <c r="E388" s="70">
        <f t="shared" si="6"/>
        <v>45916</v>
      </c>
      <c r="F388" s="70">
        <f t="shared" si="6"/>
        <v>45917</v>
      </c>
      <c r="G388" s="70">
        <f t="shared" si="6"/>
        <v>45918</v>
      </c>
      <c r="H388" s="70">
        <f t="shared" si="6"/>
        <v>45919</v>
      </c>
      <c r="I388" s="70">
        <f t="shared" si="6"/>
        <v>45920</v>
      </c>
      <c r="J388" s="70">
        <f t="shared" si="6"/>
        <v>45921</v>
      </c>
      <c r="K388" s="70">
        <f t="shared" si="6"/>
        <v>45922</v>
      </c>
      <c r="L388" s="70">
        <f t="shared" si="6"/>
        <v>45923</v>
      </c>
      <c r="M388" s="70">
        <f t="shared" si="6"/>
        <v>45924</v>
      </c>
      <c r="N388" s="70">
        <f t="shared" si="6"/>
        <v>45925</v>
      </c>
      <c r="O388" s="70">
        <f t="shared" si="6"/>
        <v>45926</v>
      </c>
      <c r="P388" s="70">
        <f t="shared" si="6"/>
        <v>45927</v>
      </c>
      <c r="Q388" s="70">
        <f t="shared" si="6"/>
        <v>45928</v>
      </c>
      <c r="R388" s="70">
        <f t="shared" si="6"/>
        <v>45929</v>
      </c>
      <c r="S388" s="70">
        <f t="shared" si="6"/>
        <v>45930</v>
      </c>
      <c r="T388" s="70">
        <f t="shared" si="6"/>
        <v>45931</v>
      </c>
      <c r="U388" s="70">
        <f t="shared" si="5"/>
        <v>45932</v>
      </c>
      <c r="V388" s="70">
        <f t="shared" si="5"/>
        <v>45933</v>
      </c>
      <c r="W388" s="70">
        <f t="shared" si="5"/>
        <v>45934</v>
      </c>
      <c r="X388" s="70">
        <f t="shared" si="5"/>
        <v>45935</v>
      </c>
      <c r="Y388" s="70">
        <f t="shared" si="5"/>
        <v>45936</v>
      </c>
      <c r="Z388" s="70">
        <f t="shared" si="5"/>
        <v>45937</v>
      </c>
      <c r="AA388" s="70">
        <f t="shared" si="5"/>
        <v>45938</v>
      </c>
      <c r="AB388" s="70">
        <f t="shared" si="5"/>
        <v>45939</v>
      </c>
      <c r="AC388" s="70">
        <f t="shared" si="5"/>
        <v>45940</v>
      </c>
      <c r="AD388" s="70">
        <f t="shared" si="5"/>
        <v>45941</v>
      </c>
      <c r="AE388" s="70">
        <f t="shared" si="5"/>
        <v>45942</v>
      </c>
      <c r="AF388" s="71"/>
      <c r="AG388" s="71"/>
      <c r="AH388" s="71"/>
      <c r="AI388" s="71"/>
      <c r="AJ388" s="72"/>
      <c r="AK388" s="71"/>
      <c r="AL388" s="73"/>
      <c r="AM388" s="73"/>
      <c r="AN388" s="73"/>
      <c r="AO388" s="73"/>
      <c r="AP388" s="73"/>
      <c r="AQ388" s="73"/>
    </row>
    <row r="389" spans="1:53" s="74" customFormat="1" ht="17.25" hidden="1" customHeight="1" x14ac:dyDescent="0.4">
      <c r="A389" s="68"/>
      <c r="B389" s="71"/>
      <c r="C389" s="69">
        <v>21</v>
      </c>
      <c r="D389" s="70">
        <f t="shared" si="2"/>
        <v>45943</v>
      </c>
      <c r="E389" s="70">
        <f t="shared" si="6"/>
        <v>45944</v>
      </c>
      <c r="F389" s="70">
        <f t="shared" si="6"/>
        <v>45945</v>
      </c>
      <c r="G389" s="70">
        <f t="shared" si="6"/>
        <v>45946</v>
      </c>
      <c r="H389" s="70">
        <f t="shared" si="6"/>
        <v>45947</v>
      </c>
      <c r="I389" s="70">
        <f t="shared" si="6"/>
        <v>45948</v>
      </c>
      <c r="J389" s="70">
        <f t="shared" si="6"/>
        <v>45949</v>
      </c>
      <c r="K389" s="70">
        <f t="shared" si="6"/>
        <v>45950</v>
      </c>
      <c r="L389" s="70">
        <f t="shared" si="6"/>
        <v>45951</v>
      </c>
      <c r="M389" s="70">
        <f t="shared" si="6"/>
        <v>45952</v>
      </c>
      <c r="N389" s="70">
        <f t="shared" si="6"/>
        <v>45953</v>
      </c>
      <c r="O389" s="70">
        <f t="shared" si="6"/>
        <v>45954</v>
      </c>
      <c r="P389" s="70">
        <f t="shared" si="6"/>
        <v>45955</v>
      </c>
      <c r="Q389" s="70">
        <f t="shared" si="6"/>
        <v>45956</v>
      </c>
      <c r="R389" s="70">
        <f t="shared" si="6"/>
        <v>45957</v>
      </c>
      <c r="S389" s="70">
        <f t="shared" si="6"/>
        <v>45958</v>
      </c>
      <c r="T389" s="70">
        <f t="shared" si="6"/>
        <v>45959</v>
      </c>
      <c r="U389" s="70">
        <f t="shared" si="5"/>
        <v>45960</v>
      </c>
      <c r="V389" s="70">
        <f t="shared" si="5"/>
        <v>45961</v>
      </c>
      <c r="W389" s="70">
        <f t="shared" si="5"/>
        <v>45962</v>
      </c>
      <c r="X389" s="70">
        <f t="shared" si="5"/>
        <v>45963</v>
      </c>
      <c r="Y389" s="70">
        <f t="shared" si="5"/>
        <v>45964</v>
      </c>
      <c r="Z389" s="70">
        <f t="shared" si="5"/>
        <v>45965</v>
      </c>
      <c r="AA389" s="70">
        <f t="shared" si="5"/>
        <v>45966</v>
      </c>
      <c r="AB389" s="70">
        <f t="shared" si="5"/>
        <v>45967</v>
      </c>
      <c r="AC389" s="70">
        <f t="shared" si="5"/>
        <v>45968</v>
      </c>
      <c r="AD389" s="70">
        <f t="shared" si="5"/>
        <v>45969</v>
      </c>
      <c r="AE389" s="70">
        <f t="shared" si="5"/>
        <v>45970</v>
      </c>
      <c r="AF389" s="71"/>
      <c r="AG389" s="71"/>
      <c r="AH389" s="71"/>
      <c r="AI389" s="71"/>
      <c r="AJ389" s="72"/>
      <c r="AK389" s="71"/>
      <c r="AL389" s="73"/>
      <c r="AM389" s="73"/>
      <c r="AN389" s="73"/>
      <c r="AO389" s="73"/>
      <c r="AP389" s="73"/>
      <c r="AQ389" s="73"/>
    </row>
    <row r="390" spans="1:53" s="74" customFormat="1" ht="17.25" hidden="1" customHeight="1" x14ac:dyDescent="0.4">
      <c r="A390" s="60"/>
      <c r="B390" s="62"/>
      <c r="C390" s="69">
        <v>22</v>
      </c>
      <c r="D390" s="70">
        <f t="shared" si="2"/>
        <v>45971</v>
      </c>
      <c r="E390" s="70">
        <f t="shared" si="6"/>
        <v>45972</v>
      </c>
      <c r="F390" s="70">
        <f t="shared" si="6"/>
        <v>45973</v>
      </c>
      <c r="G390" s="70">
        <f t="shared" si="6"/>
        <v>45974</v>
      </c>
      <c r="H390" s="70">
        <f t="shared" si="6"/>
        <v>45975</v>
      </c>
      <c r="I390" s="70">
        <f t="shared" si="6"/>
        <v>45976</v>
      </c>
      <c r="J390" s="70">
        <f t="shared" si="6"/>
        <v>45977</v>
      </c>
      <c r="K390" s="70">
        <f t="shared" si="6"/>
        <v>45978</v>
      </c>
      <c r="L390" s="70">
        <f t="shared" si="6"/>
        <v>45979</v>
      </c>
      <c r="M390" s="70">
        <f t="shared" si="6"/>
        <v>45980</v>
      </c>
      <c r="N390" s="70">
        <f t="shared" si="6"/>
        <v>45981</v>
      </c>
      <c r="O390" s="70">
        <f t="shared" si="6"/>
        <v>45982</v>
      </c>
      <c r="P390" s="70">
        <f t="shared" si="6"/>
        <v>45983</v>
      </c>
      <c r="Q390" s="70">
        <f t="shared" si="6"/>
        <v>45984</v>
      </c>
      <c r="R390" s="70">
        <f t="shared" si="6"/>
        <v>45985</v>
      </c>
      <c r="S390" s="70">
        <f t="shared" si="6"/>
        <v>45986</v>
      </c>
      <c r="T390" s="70">
        <f t="shared" si="6"/>
        <v>45987</v>
      </c>
      <c r="U390" s="70">
        <f t="shared" si="5"/>
        <v>45988</v>
      </c>
      <c r="V390" s="70">
        <f t="shared" si="5"/>
        <v>45989</v>
      </c>
      <c r="W390" s="70">
        <f t="shared" si="5"/>
        <v>45990</v>
      </c>
      <c r="X390" s="70">
        <f t="shared" si="5"/>
        <v>45991</v>
      </c>
      <c r="Y390" s="70">
        <f t="shared" si="5"/>
        <v>45992</v>
      </c>
      <c r="Z390" s="70">
        <f t="shared" si="5"/>
        <v>45993</v>
      </c>
      <c r="AA390" s="70">
        <f t="shared" si="5"/>
        <v>45994</v>
      </c>
      <c r="AB390" s="70">
        <f t="shared" si="5"/>
        <v>45995</v>
      </c>
      <c r="AC390" s="70">
        <f t="shared" si="5"/>
        <v>45996</v>
      </c>
      <c r="AD390" s="70">
        <f t="shared" si="5"/>
        <v>45997</v>
      </c>
      <c r="AE390" s="70">
        <f t="shared" si="5"/>
        <v>45998</v>
      </c>
      <c r="AF390" s="62"/>
      <c r="AG390" s="62"/>
      <c r="AH390" s="62"/>
      <c r="AI390" s="62"/>
      <c r="AJ390" s="63"/>
      <c r="AK390" s="62"/>
      <c r="AL390" s="73"/>
      <c r="AM390" s="73"/>
      <c r="AN390" s="20"/>
      <c r="AO390" s="20"/>
      <c r="AP390" s="73"/>
      <c r="AQ390" s="73"/>
    </row>
    <row r="391" spans="1:53" s="74" customFormat="1" ht="17.25" hidden="1" customHeight="1" x14ac:dyDescent="0.4">
      <c r="A391" s="60"/>
      <c r="B391" s="62"/>
      <c r="C391" s="69">
        <v>23</v>
      </c>
      <c r="D391" s="70">
        <f t="shared" si="2"/>
        <v>45999</v>
      </c>
      <c r="E391" s="70">
        <f t="shared" si="6"/>
        <v>46000</v>
      </c>
      <c r="F391" s="70">
        <f t="shared" si="6"/>
        <v>46001</v>
      </c>
      <c r="G391" s="70">
        <f t="shared" si="6"/>
        <v>46002</v>
      </c>
      <c r="H391" s="70">
        <f t="shared" si="6"/>
        <v>46003</v>
      </c>
      <c r="I391" s="70">
        <f t="shared" si="6"/>
        <v>46004</v>
      </c>
      <c r="J391" s="70">
        <f t="shared" si="6"/>
        <v>46005</v>
      </c>
      <c r="K391" s="70">
        <f t="shared" si="6"/>
        <v>46006</v>
      </c>
      <c r="L391" s="70">
        <f t="shared" si="6"/>
        <v>46007</v>
      </c>
      <c r="M391" s="70">
        <f t="shared" si="6"/>
        <v>46008</v>
      </c>
      <c r="N391" s="70">
        <f t="shared" si="6"/>
        <v>46009</v>
      </c>
      <c r="O391" s="70">
        <f t="shared" si="6"/>
        <v>46010</v>
      </c>
      <c r="P391" s="70">
        <f t="shared" si="6"/>
        <v>46011</v>
      </c>
      <c r="Q391" s="70">
        <f t="shared" si="5"/>
        <v>46012</v>
      </c>
      <c r="R391" s="70">
        <f t="shared" si="5"/>
        <v>46013</v>
      </c>
      <c r="S391" s="70">
        <f t="shared" si="5"/>
        <v>46014</v>
      </c>
      <c r="T391" s="70">
        <f t="shared" si="5"/>
        <v>46015</v>
      </c>
      <c r="U391" s="70">
        <f t="shared" si="5"/>
        <v>46016</v>
      </c>
      <c r="V391" s="70">
        <f t="shared" si="5"/>
        <v>46017</v>
      </c>
      <c r="W391" s="70">
        <f t="shared" si="5"/>
        <v>46018</v>
      </c>
      <c r="X391" s="70">
        <f t="shared" si="5"/>
        <v>46019</v>
      </c>
      <c r="Y391" s="70">
        <f t="shared" si="5"/>
        <v>46020</v>
      </c>
      <c r="Z391" s="70">
        <f t="shared" si="5"/>
        <v>46021</v>
      </c>
      <c r="AA391" s="70">
        <f t="shared" si="5"/>
        <v>46022</v>
      </c>
      <c r="AB391" s="70">
        <f t="shared" si="5"/>
        <v>46023</v>
      </c>
      <c r="AC391" s="70">
        <f t="shared" si="5"/>
        <v>46024</v>
      </c>
      <c r="AD391" s="70">
        <f t="shared" si="5"/>
        <v>46025</v>
      </c>
      <c r="AE391" s="70">
        <f t="shared" si="5"/>
        <v>46026</v>
      </c>
      <c r="AF391" s="62"/>
      <c r="AG391" s="62"/>
      <c r="AH391" s="62"/>
      <c r="AI391" s="62"/>
      <c r="AJ391" s="63"/>
      <c r="AK391" s="62"/>
      <c r="AL391" s="73"/>
      <c r="AM391" s="20"/>
      <c r="AN391" s="20"/>
      <c r="AO391" s="20"/>
      <c r="AP391" s="20"/>
      <c r="AQ391" s="20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</row>
    <row r="392" spans="1:53" s="74" customFormat="1" hidden="1" x14ac:dyDescent="0.4">
      <c r="A392" s="60"/>
      <c r="B392" s="62"/>
      <c r="C392" s="69">
        <v>24</v>
      </c>
      <c r="D392" s="70">
        <f t="shared" si="2"/>
        <v>46027</v>
      </c>
      <c r="E392" s="70">
        <f t="shared" si="6"/>
        <v>46028</v>
      </c>
      <c r="F392" s="70">
        <f t="shared" si="6"/>
        <v>46029</v>
      </c>
      <c r="G392" s="70">
        <f t="shared" si="6"/>
        <v>46030</v>
      </c>
      <c r="H392" s="70">
        <f t="shared" si="6"/>
        <v>46031</v>
      </c>
      <c r="I392" s="70">
        <f t="shared" si="6"/>
        <v>46032</v>
      </c>
      <c r="J392" s="70">
        <f t="shared" si="6"/>
        <v>46033</v>
      </c>
      <c r="K392" s="70">
        <f t="shared" si="6"/>
        <v>46034</v>
      </c>
      <c r="L392" s="70">
        <f t="shared" si="6"/>
        <v>46035</v>
      </c>
      <c r="M392" s="70">
        <f t="shared" si="6"/>
        <v>46036</v>
      </c>
      <c r="N392" s="70">
        <f t="shared" si="6"/>
        <v>46037</v>
      </c>
      <c r="O392" s="70">
        <f t="shared" si="6"/>
        <v>46038</v>
      </c>
      <c r="P392" s="70">
        <f t="shared" si="6"/>
        <v>46039</v>
      </c>
      <c r="Q392" s="70">
        <f t="shared" si="5"/>
        <v>46040</v>
      </c>
      <c r="R392" s="70">
        <f t="shared" si="5"/>
        <v>46041</v>
      </c>
      <c r="S392" s="70">
        <f t="shared" si="5"/>
        <v>46042</v>
      </c>
      <c r="T392" s="70">
        <f t="shared" si="5"/>
        <v>46043</v>
      </c>
      <c r="U392" s="70">
        <f t="shared" si="5"/>
        <v>46044</v>
      </c>
      <c r="V392" s="70">
        <f t="shared" si="5"/>
        <v>46045</v>
      </c>
      <c r="W392" s="70">
        <f t="shared" si="5"/>
        <v>46046</v>
      </c>
      <c r="X392" s="70">
        <f t="shared" si="5"/>
        <v>46047</v>
      </c>
      <c r="Y392" s="70">
        <f t="shared" si="5"/>
        <v>46048</v>
      </c>
      <c r="Z392" s="70">
        <f t="shared" si="5"/>
        <v>46049</v>
      </c>
      <c r="AA392" s="70">
        <f t="shared" si="5"/>
        <v>46050</v>
      </c>
      <c r="AB392" s="70">
        <f t="shared" si="5"/>
        <v>46051</v>
      </c>
      <c r="AC392" s="70">
        <f t="shared" si="5"/>
        <v>46052</v>
      </c>
      <c r="AD392" s="70">
        <f t="shared" si="5"/>
        <v>46053</v>
      </c>
      <c r="AE392" s="70">
        <f t="shared" si="5"/>
        <v>46054</v>
      </c>
      <c r="AF392" s="62"/>
      <c r="AG392" s="62"/>
      <c r="AH392" s="62"/>
      <c r="AI392" s="62"/>
      <c r="AJ392" s="63"/>
      <c r="AK392" s="62"/>
      <c r="AL392" s="73"/>
      <c r="AM392" s="20"/>
      <c r="AN392" s="20"/>
      <c r="AO392" s="20"/>
      <c r="AP392" s="20"/>
      <c r="AQ392" s="20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</row>
    <row r="393" spans="1:53" hidden="1" x14ac:dyDescent="0.4">
      <c r="A393" s="60"/>
      <c r="B393" s="62"/>
      <c r="C393" s="69">
        <v>25</v>
      </c>
      <c r="D393" s="70">
        <f t="shared" si="2"/>
        <v>46055</v>
      </c>
      <c r="E393" s="70">
        <f t="shared" si="6"/>
        <v>46056</v>
      </c>
      <c r="F393" s="70">
        <f t="shared" si="6"/>
        <v>46057</v>
      </c>
      <c r="G393" s="70">
        <f t="shared" si="6"/>
        <v>46058</v>
      </c>
      <c r="H393" s="70">
        <f t="shared" si="6"/>
        <v>46059</v>
      </c>
      <c r="I393" s="70">
        <f t="shared" si="6"/>
        <v>46060</v>
      </c>
      <c r="J393" s="70">
        <f t="shared" si="6"/>
        <v>46061</v>
      </c>
      <c r="K393" s="70">
        <f t="shared" si="6"/>
        <v>46062</v>
      </c>
      <c r="L393" s="70">
        <f t="shared" si="6"/>
        <v>46063</v>
      </c>
      <c r="M393" s="70">
        <f t="shared" si="6"/>
        <v>46064</v>
      </c>
      <c r="N393" s="70">
        <f t="shared" si="6"/>
        <v>46065</v>
      </c>
      <c r="O393" s="70">
        <f t="shared" si="6"/>
        <v>46066</v>
      </c>
      <c r="P393" s="70">
        <f t="shared" si="6"/>
        <v>46067</v>
      </c>
      <c r="Q393" s="70">
        <f t="shared" si="5"/>
        <v>46068</v>
      </c>
      <c r="R393" s="70">
        <f t="shared" si="5"/>
        <v>46069</v>
      </c>
      <c r="S393" s="70">
        <f t="shared" si="5"/>
        <v>46070</v>
      </c>
      <c r="T393" s="70">
        <f t="shared" si="5"/>
        <v>46071</v>
      </c>
      <c r="U393" s="70">
        <f t="shared" si="5"/>
        <v>46072</v>
      </c>
      <c r="V393" s="70">
        <f t="shared" si="5"/>
        <v>46073</v>
      </c>
      <c r="W393" s="70">
        <f t="shared" si="5"/>
        <v>46074</v>
      </c>
      <c r="X393" s="70">
        <f t="shared" si="5"/>
        <v>46075</v>
      </c>
      <c r="Y393" s="70">
        <f t="shared" si="5"/>
        <v>46076</v>
      </c>
      <c r="Z393" s="70">
        <f t="shared" si="5"/>
        <v>46077</v>
      </c>
      <c r="AA393" s="70">
        <f t="shared" si="5"/>
        <v>46078</v>
      </c>
      <c r="AB393" s="70">
        <f t="shared" si="5"/>
        <v>46079</v>
      </c>
      <c r="AC393" s="70">
        <f t="shared" si="5"/>
        <v>46080</v>
      </c>
      <c r="AD393" s="70">
        <f t="shared" si="5"/>
        <v>46081</v>
      </c>
      <c r="AE393" s="70">
        <f t="shared" si="5"/>
        <v>46082</v>
      </c>
      <c r="AF393" s="62"/>
      <c r="AG393" s="62"/>
      <c r="AH393" s="62"/>
      <c r="AI393" s="62"/>
      <c r="AJ393" s="63"/>
      <c r="AK393" s="62"/>
    </row>
    <row r="394" spans="1:53" hidden="1" x14ac:dyDescent="0.4">
      <c r="A394" s="60"/>
      <c r="B394" s="62"/>
      <c r="C394" s="69">
        <v>26</v>
      </c>
      <c r="D394" s="70">
        <f t="shared" si="2"/>
        <v>46083</v>
      </c>
      <c r="E394" s="70">
        <f t="shared" si="6"/>
        <v>46084</v>
      </c>
      <c r="F394" s="70">
        <f t="shared" si="6"/>
        <v>46085</v>
      </c>
      <c r="G394" s="70">
        <f t="shared" si="6"/>
        <v>46086</v>
      </c>
      <c r="H394" s="70">
        <f t="shared" si="6"/>
        <v>46087</v>
      </c>
      <c r="I394" s="70">
        <f t="shared" si="6"/>
        <v>46088</v>
      </c>
      <c r="J394" s="70">
        <f t="shared" si="6"/>
        <v>46089</v>
      </c>
      <c r="K394" s="70">
        <f t="shared" si="6"/>
        <v>46090</v>
      </c>
      <c r="L394" s="70">
        <f t="shared" si="6"/>
        <v>46091</v>
      </c>
      <c r="M394" s="70">
        <f t="shared" si="6"/>
        <v>46092</v>
      </c>
      <c r="N394" s="70">
        <f t="shared" si="6"/>
        <v>46093</v>
      </c>
      <c r="O394" s="70">
        <f t="shared" si="6"/>
        <v>46094</v>
      </c>
      <c r="P394" s="70">
        <f t="shared" si="6"/>
        <v>46095</v>
      </c>
      <c r="Q394" s="70">
        <f t="shared" si="5"/>
        <v>46096</v>
      </c>
      <c r="R394" s="70">
        <f t="shared" si="5"/>
        <v>46097</v>
      </c>
      <c r="S394" s="70">
        <f t="shared" si="5"/>
        <v>46098</v>
      </c>
      <c r="T394" s="70">
        <f t="shared" si="5"/>
        <v>46099</v>
      </c>
      <c r="U394" s="70">
        <f t="shared" si="5"/>
        <v>46100</v>
      </c>
      <c r="V394" s="70">
        <f t="shared" si="5"/>
        <v>46101</v>
      </c>
      <c r="W394" s="70">
        <f t="shared" si="5"/>
        <v>46102</v>
      </c>
      <c r="X394" s="70">
        <f t="shared" si="5"/>
        <v>46103</v>
      </c>
      <c r="Y394" s="70">
        <f t="shared" si="5"/>
        <v>46104</v>
      </c>
      <c r="Z394" s="70">
        <f t="shared" si="5"/>
        <v>46105</v>
      </c>
      <c r="AA394" s="70">
        <f t="shared" si="5"/>
        <v>46106</v>
      </c>
      <c r="AB394" s="70">
        <f t="shared" si="5"/>
        <v>46107</v>
      </c>
      <c r="AC394" s="70">
        <f t="shared" si="5"/>
        <v>46108</v>
      </c>
      <c r="AD394" s="70">
        <f t="shared" si="5"/>
        <v>46109</v>
      </c>
      <c r="AE394" s="70">
        <f t="shared" si="5"/>
        <v>46110</v>
      </c>
      <c r="AF394" s="62"/>
      <c r="AG394" s="62"/>
      <c r="AH394" s="62"/>
      <c r="AI394" s="62"/>
      <c r="AJ394" s="63"/>
      <c r="AK394" s="62"/>
    </row>
    <row r="395" spans="1:53" hidden="1" x14ac:dyDescent="0.4">
      <c r="A395" s="60"/>
      <c r="B395" s="62"/>
      <c r="C395" s="69">
        <v>27</v>
      </c>
      <c r="D395" s="70">
        <f t="shared" si="2"/>
        <v>46111</v>
      </c>
      <c r="E395" s="70">
        <f t="shared" si="6"/>
        <v>46112</v>
      </c>
      <c r="F395" s="70">
        <f t="shared" si="6"/>
        <v>46113</v>
      </c>
      <c r="G395" s="70">
        <f t="shared" si="6"/>
        <v>46114</v>
      </c>
      <c r="H395" s="70">
        <f t="shared" si="6"/>
        <v>46115</v>
      </c>
      <c r="I395" s="70">
        <f t="shared" si="6"/>
        <v>46116</v>
      </c>
      <c r="J395" s="70">
        <f t="shared" si="6"/>
        <v>46117</v>
      </c>
      <c r="K395" s="70">
        <f t="shared" si="6"/>
        <v>46118</v>
      </c>
      <c r="L395" s="70">
        <f t="shared" si="6"/>
        <v>46119</v>
      </c>
      <c r="M395" s="70">
        <f t="shared" si="6"/>
        <v>46120</v>
      </c>
      <c r="N395" s="70">
        <f t="shared" si="6"/>
        <v>46121</v>
      </c>
      <c r="O395" s="70">
        <f t="shared" si="6"/>
        <v>46122</v>
      </c>
      <c r="P395" s="70">
        <f t="shared" si="6"/>
        <v>46123</v>
      </c>
      <c r="Q395" s="70">
        <f t="shared" si="5"/>
        <v>46124</v>
      </c>
      <c r="R395" s="70">
        <f t="shared" si="5"/>
        <v>46125</v>
      </c>
      <c r="S395" s="70">
        <f t="shared" si="5"/>
        <v>46126</v>
      </c>
      <c r="T395" s="70">
        <f t="shared" si="5"/>
        <v>46127</v>
      </c>
      <c r="U395" s="70">
        <f t="shared" si="5"/>
        <v>46128</v>
      </c>
      <c r="V395" s="70">
        <f t="shared" si="5"/>
        <v>46129</v>
      </c>
      <c r="W395" s="70">
        <f t="shared" si="5"/>
        <v>46130</v>
      </c>
      <c r="X395" s="70">
        <f t="shared" si="5"/>
        <v>46131</v>
      </c>
      <c r="Y395" s="70">
        <f t="shared" si="5"/>
        <v>46132</v>
      </c>
      <c r="Z395" s="70">
        <f t="shared" si="5"/>
        <v>46133</v>
      </c>
      <c r="AA395" s="70">
        <f t="shared" si="5"/>
        <v>46134</v>
      </c>
      <c r="AB395" s="70">
        <f t="shared" si="5"/>
        <v>46135</v>
      </c>
      <c r="AC395" s="70">
        <f t="shared" si="5"/>
        <v>46136</v>
      </c>
      <c r="AD395" s="70">
        <f t="shared" si="5"/>
        <v>46137</v>
      </c>
      <c r="AE395" s="70">
        <f t="shared" si="5"/>
        <v>46138</v>
      </c>
      <c r="AF395" s="62"/>
      <c r="AG395" s="62"/>
      <c r="AH395" s="62"/>
      <c r="AI395" s="62"/>
      <c r="AJ395" s="63"/>
      <c r="AK395" s="62"/>
    </row>
    <row r="396" spans="1:53" hidden="1" x14ac:dyDescent="0.4">
      <c r="A396" s="60"/>
      <c r="B396" s="62"/>
      <c r="C396" s="69">
        <v>28</v>
      </c>
      <c r="D396" s="70">
        <f t="shared" si="2"/>
        <v>46139</v>
      </c>
      <c r="E396" s="70">
        <f t="shared" si="6"/>
        <v>46140</v>
      </c>
      <c r="F396" s="70">
        <f t="shared" si="6"/>
        <v>46141</v>
      </c>
      <c r="G396" s="70">
        <f t="shared" si="6"/>
        <v>46142</v>
      </c>
      <c r="H396" s="70">
        <f t="shared" si="6"/>
        <v>46143</v>
      </c>
      <c r="I396" s="70">
        <f t="shared" si="6"/>
        <v>46144</v>
      </c>
      <c r="J396" s="70">
        <f t="shared" si="6"/>
        <v>46145</v>
      </c>
      <c r="K396" s="70">
        <f t="shared" si="6"/>
        <v>46146</v>
      </c>
      <c r="L396" s="70">
        <f t="shared" si="6"/>
        <v>46147</v>
      </c>
      <c r="M396" s="70">
        <f t="shared" si="6"/>
        <v>46148</v>
      </c>
      <c r="N396" s="70">
        <f t="shared" si="6"/>
        <v>46149</v>
      </c>
      <c r="O396" s="70">
        <f t="shared" si="6"/>
        <v>46150</v>
      </c>
      <c r="P396" s="70">
        <f t="shared" si="6"/>
        <v>46151</v>
      </c>
      <c r="Q396" s="70">
        <f t="shared" si="5"/>
        <v>46152</v>
      </c>
      <c r="R396" s="70">
        <f t="shared" si="5"/>
        <v>46153</v>
      </c>
      <c r="S396" s="70">
        <f t="shared" si="5"/>
        <v>46154</v>
      </c>
      <c r="T396" s="70">
        <f t="shared" si="5"/>
        <v>46155</v>
      </c>
      <c r="U396" s="70">
        <f t="shared" si="5"/>
        <v>46156</v>
      </c>
      <c r="V396" s="70">
        <f t="shared" si="5"/>
        <v>46157</v>
      </c>
      <c r="W396" s="70">
        <f t="shared" si="5"/>
        <v>46158</v>
      </c>
      <c r="X396" s="70">
        <f t="shared" si="5"/>
        <v>46159</v>
      </c>
      <c r="Y396" s="70">
        <f t="shared" si="5"/>
        <v>46160</v>
      </c>
      <c r="Z396" s="70">
        <f t="shared" si="5"/>
        <v>46161</v>
      </c>
      <c r="AA396" s="70">
        <f t="shared" si="5"/>
        <v>46162</v>
      </c>
      <c r="AB396" s="70">
        <f t="shared" si="5"/>
        <v>46163</v>
      </c>
      <c r="AC396" s="70">
        <f t="shared" si="5"/>
        <v>46164</v>
      </c>
      <c r="AD396" s="70">
        <f t="shared" si="5"/>
        <v>46165</v>
      </c>
      <c r="AE396" s="70">
        <f t="shared" si="5"/>
        <v>46166</v>
      </c>
      <c r="AF396" s="62"/>
      <c r="AG396" s="62"/>
      <c r="AH396" s="62"/>
      <c r="AI396" s="62"/>
      <c r="AJ396" s="63"/>
      <c r="AK396" s="62"/>
    </row>
    <row r="397" spans="1:53" hidden="1" x14ac:dyDescent="0.4">
      <c r="A397" s="60"/>
      <c r="B397" s="62"/>
      <c r="C397" s="69">
        <v>29</v>
      </c>
      <c r="D397" s="70">
        <f t="shared" si="2"/>
        <v>46167</v>
      </c>
      <c r="E397" s="70">
        <f t="shared" si="6"/>
        <v>46168</v>
      </c>
      <c r="F397" s="70">
        <f t="shared" si="6"/>
        <v>46169</v>
      </c>
      <c r="G397" s="70">
        <f t="shared" si="6"/>
        <v>46170</v>
      </c>
      <c r="H397" s="70">
        <f t="shared" si="6"/>
        <v>46171</v>
      </c>
      <c r="I397" s="70">
        <f t="shared" si="6"/>
        <v>46172</v>
      </c>
      <c r="J397" s="70">
        <f t="shared" si="6"/>
        <v>46173</v>
      </c>
      <c r="K397" s="70">
        <f t="shared" si="6"/>
        <v>46174</v>
      </c>
      <c r="L397" s="70">
        <f t="shared" si="6"/>
        <v>46175</v>
      </c>
      <c r="M397" s="70">
        <f t="shared" si="6"/>
        <v>46176</v>
      </c>
      <c r="N397" s="70">
        <f t="shared" si="6"/>
        <v>46177</v>
      </c>
      <c r="O397" s="70">
        <f t="shared" si="6"/>
        <v>46178</v>
      </c>
      <c r="P397" s="70">
        <f t="shared" si="6"/>
        <v>46179</v>
      </c>
      <c r="Q397" s="70">
        <f t="shared" si="5"/>
        <v>46180</v>
      </c>
      <c r="R397" s="70">
        <f t="shared" si="5"/>
        <v>46181</v>
      </c>
      <c r="S397" s="70">
        <f t="shared" si="5"/>
        <v>46182</v>
      </c>
      <c r="T397" s="70">
        <f t="shared" si="5"/>
        <v>46183</v>
      </c>
      <c r="U397" s="70">
        <f t="shared" si="5"/>
        <v>46184</v>
      </c>
      <c r="V397" s="70">
        <f t="shared" si="5"/>
        <v>46185</v>
      </c>
      <c r="W397" s="70">
        <f t="shared" si="5"/>
        <v>46186</v>
      </c>
      <c r="X397" s="70">
        <f t="shared" si="5"/>
        <v>46187</v>
      </c>
      <c r="Y397" s="70">
        <f t="shared" si="5"/>
        <v>46188</v>
      </c>
      <c r="Z397" s="70">
        <f t="shared" si="5"/>
        <v>46189</v>
      </c>
      <c r="AA397" s="70">
        <f t="shared" si="5"/>
        <v>46190</v>
      </c>
      <c r="AB397" s="70">
        <f t="shared" si="5"/>
        <v>46191</v>
      </c>
      <c r="AC397" s="70">
        <f t="shared" si="5"/>
        <v>46192</v>
      </c>
      <c r="AD397" s="70">
        <f t="shared" si="5"/>
        <v>46193</v>
      </c>
      <c r="AE397" s="70">
        <f t="shared" si="5"/>
        <v>46194</v>
      </c>
      <c r="AF397" s="62"/>
      <c r="AG397" s="62"/>
      <c r="AH397" s="62"/>
      <c r="AI397" s="62"/>
      <c r="AJ397" s="63"/>
      <c r="AK397" s="62"/>
    </row>
    <row r="398" spans="1:53" hidden="1" x14ac:dyDescent="0.4">
      <c r="A398" s="60"/>
      <c r="B398" s="62"/>
      <c r="C398" s="69">
        <v>30</v>
      </c>
      <c r="D398" s="70">
        <f t="shared" si="2"/>
        <v>46195</v>
      </c>
      <c r="E398" s="70">
        <f t="shared" si="6"/>
        <v>46196</v>
      </c>
      <c r="F398" s="70">
        <f t="shared" si="6"/>
        <v>46197</v>
      </c>
      <c r="G398" s="70">
        <f t="shared" si="6"/>
        <v>46198</v>
      </c>
      <c r="H398" s="70">
        <f t="shared" si="6"/>
        <v>46199</v>
      </c>
      <c r="I398" s="70">
        <f t="shared" si="6"/>
        <v>46200</v>
      </c>
      <c r="J398" s="70">
        <f t="shared" si="6"/>
        <v>46201</v>
      </c>
      <c r="K398" s="70">
        <f t="shared" si="6"/>
        <v>46202</v>
      </c>
      <c r="L398" s="70">
        <f t="shared" si="6"/>
        <v>46203</v>
      </c>
      <c r="M398" s="70">
        <f t="shared" si="6"/>
        <v>46204</v>
      </c>
      <c r="N398" s="70">
        <f t="shared" si="6"/>
        <v>46205</v>
      </c>
      <c r="O398" s="70">
        <f t="shared" si="6"/>
        <v>46206</v>
      </c>
      <c r="P398" s="70">
        <f t="shared" si="6"/>
        <v>46207</v>
      </c>
      <c r="Q398" s="70">
        <f t="shared" si="5"/>
        <v>46208</v>
      </c>
      <c r="R398" s="70">
        <f t="shared" si="5"/>
        <v>46209</v>
      </c>
      <c r="S398" s="70">
        <f t="shared" si="5"/>
        <v>46210</v>
      </c>
      <c r="T398" s="70">
        <f t="shared" si="5"/>
        <v>46211</v>
      </c>
      <c r="U398" s="70">
        <f t="shared" si="5"/>
        <v>46212</v>
      </c>
      <c r="V398" s="70">
        <f t="shared" si="5"/>
        <v>46213</v>
      </c>
      <c r="W398" s="70">
        <f t="shared" si="5"/>
        <v>46214</v>
      </c>
      <c r="X398" s="70">
        <f t="shared" si="5"/>
        <v>46215</v>
      </c>
      <c r="Y398" s="70">
        <f t="shared" si="5"/>
        <v>46216</v>
      </c>
      <c r="Z398" s="70">
        <f t="shared" si="5"/>
        <v>46217</v>
      </c>
      <c r="AA398" s="70">
        <f t="shared" si="5"/>
        <v>46218</v>
      </c>
      <c r="AB398" s="70">
        <f t="shared" si="5"/>
        <v>46219</v>
      </c>
      <c r="AC398" s="70">
        <f t="shared" si="5"/>
        <v>46220</v>
      </c>
      <c r="AD398" s="70">
        <f t="shared" si="5"/>
        <v>46221</v>
      </c>
      <c r="AE398" s="70">
        <f t="shared" si="5"/>
        <v>46222</v>
      </c>
      <c r="AF398" s="62"/>
      <c r="AG398" s="62"/>
      <c r="AH398" s="62"/>
      <c r="AI398" s="62"/>
      <c r="AJ398" s="63"/>
      <c r="AK398" s="62"/>
    </row>
    <row r="399" spans="1:53" hidden="1" x14ac:dyDescent="0.4">
      <c r="A399" s="60"/>
      <c r="B399" s="62"/>
      <c r="C399" s="69">
        <v>31</v>
      </c>
      <c r="D399" s="70">
        <f t="shared" si="2"/>
        <v>46223</v>
      </c>
      <c r="E399" s="70">
        <f t="shared" si="6"/>
        <v>46224</v>
      </c>
      <c r="F399" s="70">
        <f t="shared" si="6"/>
        <v>46225</v>
      </c>
      <c r="G399" s="70">
        <f t="shared" si="6"/>
        <v>46226</v>
      </c>
      <c r="H399" s="70">
        <f t="shared" si="6"/>
        <v>46227</v>
      </c>
      <c r="I399" s="70">
        <f t="shared" si="6"/>
        <v>46228</v>
      </c>
      <c r="J399" s="70">
        <f t="shared" si="6"/>
        <v>46229</v>
      </c>
      <c r="K399" s="70">
        <f t="shared" si="6"/>
        <v>46230</v>
      </c>
      <c r="L399" s="70">
        <f t="shared" si="6"/>
        <v>46231</v>
      </c>
      <c r="M399" s="70">
        <f t="shared" si="6"/>
        <v>46232</v>
      </c>
      <c r="N399" s="70">
        <f t="shared" si="6"/>
        <v>46233</v>
      </c>
      <c r="O399" s="70">
        <f t="shared" si="6"/>
        <v>46234</v>
      </c>
      <c r="P399" s="70">
        <f t="shared" si="6"/>
        <v>46235</v>
      </c>
      <c r="Q399" s="70">
        <f t="shared" si="5"/>
        <v>46236</v>
      </c>
      <c r="R399" s="70">
        <f t="shared" si="5"/>
        <v>46237</v>
      </c>
      <c r="S399" s="70">
        <f t="shared" si="5"/>
        <v>46238</v>
      </c>
      <c r="T399" s="70">
        <f t="shared" si="5"/>
        <v>46239</v>
      </c>
      <c r="U399" s="70">
        <f t="shared" si="5"/>
        <v>46240</v>
      </c>
      <c r="V399" s="70">
        <f t="shared" si="5"/>
        <v>46241</v>
      </c>
      <c r="W399" s="70">
        <f t="shared" si="5"/>
        <v>46242</v>
      </c>
      <c r="X399" s="70">
        <f t="shared" si="5"/>
        <v>46243</v>
      </c>
      <c r="Y399" s="70">
        <f t="shared" si="5"/>
        <v>46244</v>
      </c>
      <c r="Z399" s="70">
        <f t="shared" si="5"/>
        <v>46245</v>
      </c>
      <c r="AA399" s="70">
        <f t="shared" si="5"/>
        <v>46246</v>
      </c>
      <c r="AB399" s="70">
        <f t="shared" si="5"/>
        <v>46247</v>
      </c>
      <c r="AC399" s="70">
        <f t="shared" si="5"/>
        <v>46248</v>
      </c>
      <c r="AD399" s="70">
        <f t="shared" si="5"/>
        <v>46249</v>
      </c>
      <c r="AE399" s="70">
        <f t="shared" si="5"/>
        <v>46250</v>
      </c>
      <c r="AF399" s="62"/>
      <c r="AG399" s="62"/>
      <c r="AH399" s="62"/>
      <c r="AI399" s="62"/>
      <c r="AJ399" s="63"/>
      <c r="AK399" s="62"/>
    </row>
    <row r="400" spans="1:53" hidden="1" x14ac:dyDescent="0.4">
      <c r="A400" s="60"/>
      <c r="B400" s="62"/>
      <c r="C400" s="69">
        <v>32</v>
      </c>
      <c r="D400" s="70">
        <f t="shared" si="2"/>
        <v>46251</v>
      </c>
      <c r="E400" s="70">
        <f t="shared" si="6"/>
        <v>46252</v>
      </c>
      <c r="F400" s="70">
        <f t="shared" si="6"/>
        <v>46253</v>
      </c>
      <c r="G400" s="70">
        <f t="shared" si="6"/>
        <v>46254</v>
      </c>
      <c r="H400" s="70">
        <f t="shared" si="6"/>
        <v>46255</v>
      </c>
      <c r="I400" s="70">
        <f t="shared" si="6"/>
        <v>46256</v>
      </c>
      <c r="J400" s="70">
        <f t="shared" si="6"/>
        <v>46257</v>
      </c>
      <c r="K400" s="70">
        <f t="shared" si="6"/>
        <v>46258</v>
      </c>
      <c r="L400" s="70">
        <f t="shared" si="6"/>
        <v>46259</v>
      </c>
      <c r="M400" s="70">
        <f t="shared" si="6"/>
        <v>46260</v>
      </c>
      <c r="N400" s="70">
        <f t="shared" si="6"/>
        <v>46261</v>
      </c>
      <c r="O400" s="70">
        <f t="shared" si="6"/>
        <v>46262</v>
      </c>
      <c r="P400" s="70">
        <f t="shared" si="6"/>
        <v>46263</v>
      </c>
      <c r="Q400" s="70">
        <f t="shared" si="5"/>
        <v>46264</v>
      </c>
      <c r="R400" s="70">
        <f t="shared" si="5"/>
        <v>46265</v>
      </c>
      <c r="S400" s="70">
        <f t="shared" si="5"/>
        <v>46266</v>
      </c>
      <c r="T400" s="70">
        <f t="shared" si="5"/>
        <v>46267</v>
      </c>
      <c r="U400" s="70">
        <f t="shared" si="5"/>
        <v>46268</v>
      </c>
      <c r="V400" s="70">
        <f t="shared" si="5"/>
        <v>46269</v>
      </c>
      <c r="W400" s="70">
        <f t="shared" si="5"/>
        <v>46270</v>
      </c>
      <c r="X400" s="70">
        <f t="shared" si="5"/>
        <v>46271</v>
      </c>
      <c r="Y400" s="70">
        <f t="shared" si="5"/>
        <v>46272</v>
      </c>
      <c r="Z400" s="70">
        <f t="shared" si="5"/>
        <v>46273</v>
      </c>
      <c r="AA400" s="70">
        <f t="shared" si="5"/>
        <v>46274</v>
      </c>
      <c r="AB400" s="70">
        <f t="shared" si="5"/>
        <v>46275</v>
      </c>
      <c r="AC400" s="70">
        <f t="shared" si="5"/>
        <v>46276</v>
      </c>
      <c r="AD400" s="70">
        <f t="shared" si="5"/>
        <v>46277</v>
      </c>
      <c r="AE400" s="70">
        <f t="shared" si="5"/>
        <v>46278</v>
      </c>
      <c r="AF400" s="62"/>
      <c r="AG400" s="62"/>
      <c r="AH400" s="62"/>
      <c r="AI400" s="62"/>
      <c r="AJ400" s="63"/>
      <c r="AK400" s="62"/>
    </row>
    <row r="401" spans="1:53" hidden="1" x14ac:dyDescent="0.4">
      <c r="A401" s="60"/>
      <c r="B401" s="62"/>
      <c r="C401" s="69">
        <v>33</v>
      </c>
      <c r="D401" s="70">
        <f t="shared" si="2"/>
        <v>46279</v>
      </c>
      <c r="E401" s="70">
        <f t="shared" si="6"/>
        <v>46280</v>
      </c>
      <c r="F401" s="70">
        <f t="shared" si="6"/>
        <v>46281</v>
      </c>
      <c r="G401" s="70">
        <f t="shared" si="6"/>
        <v>46282</v>
      </c>
      <c r="H401" s="70">
        <f t="shared" si="6"/>
        <v>46283</v>
      </c>
      <c r="I401" s="70">
        <f t="shared" si="6"/>
        <v>46284</v>
      </c>
      <c r="J401" s="70">
        <f t="shared" si="6"/>
        <v>46285</v>
      </c>
      <c r="K401" s="70">
        <f t="shared" si="6"/>
        <v>46286</v>
      </c>
      <c r="L401" s="70">
        <f t="shared" si="6"/>
        <v>46287</v>
      </c>
      <c r="M401" s="70">
        <f t="shared" si="6"/>
        <v>46288</v>
      </c>
      <c r="N401" s="70">
        <f t="shared" si="6"/>
        <v>46289</v>
      </c>
      <c r="O401" s="70">
        <f t="shared" si="6"/>
        <v>46290</v>
      </c>
      <c r="P401" s="70">
        <f t="shared" si="6"/>
        <v>46291</v>
      </c>
      <c r="Q401" s="70">
        <f t="shared" si="5"/>
        <v>46292</v>
      </c>
      <c r="R401" s="70">
        <f t="shared" si="5"/>
        <v>46293</v>
      </c>
      <c r="S401" s="70">
        <f t="shared" si="5"/>
        <v>46294</v>
      </c>
      <c r="T401" s="70">
        <f t="shared" si="5"/>
        <v>46295</v>
      </c>
      <c r="U401" s="70">
        <f t="shared" si="5"/>
        <v>46296</v>
      </c>
      <c r="V401" s="70">
        <f t="shared" si="5"/>
        <v>46297</v>
      </c>
      <c r="W401" s="70">
        <f t="shared" si="5"/>
        <v>46298</v>
      </c>
      <c r="X401" s="70">
        <f t="shared" si="5"/>
        <v>46299</v>
      </c>
      <c r="Y401" s="70">
        <f t="shared" si="5"/>
        <v>46300</v>
      </c>
      <c r="Z401" s="70">
        <f t="shared" si="5"/>
        <v>46301</v>
      </c>
      <c r="AA401" s="70">
        <f t="shared" si="5"/>
        <v>46302</v>
      </c>
      <c r="AB401" s="70">
        <f t="shared" si="5"/>
        <v>46303</v>
      </c>
      <c r="AC401" s="70">
        <f t="shared" si="5"/>
        <v>46304</v>
      </c>
      <c r="AD401" s="70">
        <f t="shared" si="5"/>
        <v>46305</v>
      </c>
      <c r="AE401" s="70">
        <f t="shared" si="5"/>
        <v>46306</v>
      </c>
      <c r="AF401" s="62"/>
      <c r="AG401" s="62"/>
      <c r="AH401" s="62"/>
      <c r="AI401" s="62"/>
      <c r="AJ401" s="63"/>
      <c r="AK401" s="62"/>
    </row>
    <row r="402" spans="1:53" hidden="1" x14ac:dyDescent="0.4">
      <c r="A402" s="60"/>
      <c r="B402" s="62"/>
      <c r="C402" s="69">
        <v>34</v>
      </c>
      <c r="D402" s="70">
        <f t="shared" si="2"/>
        <v>46307</v>
      </c>
      <c r="E402" s="70">
        <f t="shared" si="6"/>
        <v>46308</v>
      </c>
      <c r="F402" s="70">
        <f t="shared" si="6"/>
        <v>46309</v>
      </c>
      <c r="G402" s="70">
        <f t="shared" si="6"/>
        <v>46310</v>
      </c>
      <c r="H402" s="70">
        <f t="shared" si="6"/>
        <v>46311</v>
      </c>
      <c r="I402" s="70">
        <f t="shared" si="6"/>
        <v>46312</v>
      </c>
      <c r="J402" s="70">
        <f t="shared" si="6"/>
        <v>46313</v>
      </c>
      <c r="K402" s="70">
        <f t="shared" si="6"/>
        <v>46314</v>
      </c>
      <c r="L402" s="70">
        <f t="shared" si="6"/>
        <v>46315</v>
      </c>
      <c r="M402" s="70">
        <f t="shared" si="6"/>
        <v>46316</v>
      </c>
      <c r="N402" s="70">
        <f t="shared" si="6"/>
        <v>46317</v>
      </c>
      <c r="O402" s="70">
        <f t="shared" si="6"/>
        <v>46318</v>
      </c>
      <c r="P402" s="70">
        <f t="shared" si="6"/>
        <v>46319</v>
      </c>
      <c r="Q402" s="70">
        <f t="shared" si="6"/>
        <v>46320</v>
      </c>
      <c r="R402" s="70">
        <f t="shared" si="6"/>
        <v>46321</v>
      </c>
      <c r="S402" s="70">
        <f t="shared" si="6"/>
        <v>46322</v>
      </c>
      <c r="T402" s="70">
        <f t="shared" si="6"/>
        <v>46323</v>
      </c>
      <c r="U402" s="70">
        <f t="shared" ref="Q402:AE408" si="7">T402+1</f>
        <v>46324</v>
      </c>
      <c r="V402" s="70">
        <f t="shared" si="7"/>
        <v>46325</v>
      </c>
      <c r="W402" s="70">
        <f t="shared" si="7"/>
        <v>46326</v>
      </c>
      <c r="X402" s="70">
        <f t="shared" si="7"/>
        <v>46327</v>
      </c>
      <c r="Y402" s="70">
        <f t="shared" si="7"/>
        <v>46328</v>
      </c>
      <c r="Z402" s="70">
        <f t="shared" si="7"/>
        <v>46329</v>
      </c>
      <c r="AA402" s="70">
        <f t="shared" si="7"/>
        <v>46330</v>
      </c>
      <c r="AB402" s="70">
        <f t="shared" si="7"/>
        <v>46331</v>
      </c>
      <c r="AC402" s="70">
        <f t="shared" si="7"/>
        <v>46332</v>
      </c>
      <c r="AD402" s="70">
        <f t="shared" si="7"/>
        <v>46333</v>
      </c>
      <c r="AE402" s="70">
        <f t="shared" si="7"/>
        <v>46334</v>
      </c>
      <c r="AF402" s="62"/>
      <c r="AG402" s="62"/>
      <c r="AH402" s="62"/>
      <c r="AI402" s="62"/>
      <c r="AJ402" s="63"/>
      <c r="AK402" s="62"/>
    </row>
    <row r="403" spans="1:53" s="20" customFormat="1" hidden="1" x14ac:dyDescent="0.4">
      <c r="A403" s="60"/>
      <c r="B403" s="62"/>
      <c r="C403" s="69">
        <v>35</v>
      </c>
      <c r="D403" s="70">
        <f t="shared" si="2"/>
        <v>46335</v>
      </c>
      <c r="E403" s="70">
        <f t="shared" ref="E403:T408" si="8">D403+1</f>
        <v>46336</v>
      </c>
      <c r="F403" s="70">
        <f t="shared" si="8"/>
        <v>46337</v>
      </c>
      <c r="G403" s="70">
        <f t="shared" si="8"/>
        <v>46338</v>
      </c>
      <c r="H403" s="70">
        <f t="shared" si="8"/>
        <v>46339</v>
      </c>
      <c r="I403" s="70">
        <f t="shared" si="8"/>
        <v>46340</v>
      </c>
      <c r="J403" s="70">
        <f t="shared" si="8"/>
        <v>46341</v>
      </c>
      <c r="K403" s="70">
        <f t="shared" si="8"/>
        <v>46342</v>
      </c>
      <c r="L403" s="70">
        <f t="shared" si="8"/>
        <v>46343</v>
      </c>
      <c r="M403" s="70">
        <f t="shared" si="8"/>
        <v>46344</v>
      </c>
      <c r="N403" s="70">
        <f t="shared" si="8"/>
        <v>46345</v>
      </c>
      <c r="O403" s="70">
        <f t="shared" si="8"/>
        <v>46346</v>
      </c>
      <c r="P403" s="70">
        <f t="shared" si="8"/>
        <v>46347</v>
      </c>
      <c r="Q403" s="70">
        <f t="shared" si="7"/>
        <v>46348</v>
      </c>
      <c r="R403" s="70">
        <f t="shared" si="7"/>
        <v>46349</v>
      </c>
      <c r="S403" s="70">
        <f t="shared" si="7"/>
        <v>46350</v>
      </c>
      <c r="T403" s="70">
        <f t="shared" si="7"/>
        <v>46351</v>
      </c>
      <c r="U403" s="70">
        <f t="shared" si="7"/>
        <v>46352</v>
      </c>
      <c r="V403" s="70">
        <f t="shared" si="7"/>
        <v>46353</v>
      </c>
      <c r="W403" s="70">
        <f t="shared" si="7"/>
        <v>46354</v>
      </c>
      <c r="X403" s="70">
        <f t="shared" si="7"/>
        <v>46355</v>
      </c>
      <c r="Y403" s="70">
        <f t="shared" si="7"/>
        <v>46356</v>
      </c>
      <c r="Z403" s="70">
        <f t="shared" si="7"/>
        <v>46357</v>
      </c>
      <c r="AA403" s="70">
        <f t="shared" si="7"/>
        <v>46358</v>
      </c>
      <c r="AB403" s="70">
        <f t="shared" si="7"/>
        <v>46359</v>
      </c>
      <c r="AC403" s="70">
        <f t="shared" si="7"/>
        <v>46360</v>
      </c>
      <c r="AD403" s="70">
        <f t="shared" si="7"/>
        <v>46361</v>
      </c>
      <c r="AE403" s="70">
        <f t="shared" si="7"/>
        <v>46362</v>
      </c>
      <c r="AF403" s="62"/>
      <c r="AG403" s="62"/>
      <c r="AH403" s="62"/>
      <c r="AI403" s="62"/>
      <c r="AJ403" s="63"/>
      <c r="AK403" s="62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</row>
    <row r="404" spans="1:53" s="20" customFormat="1" hidden="1" x14ac:dyDescent="0.4">
      <c r="A404" s="60"/>
      <c r="B404" s="62"/>
      <c r="C404" s="69">
        <v>36</v>
      </c>
      <c r="D404" s="70">
        <f t="shared" si="2"/>
        <v>46363</v>
      </c>
      <c r="E404" s="70">
        <f t="shared" si="8"/>
        <v>46364</v>
      </c>
      <c r="F404" s="70">
        <f t="shared" si="8"/>
        <v>46365</v>
      </c>
      <c r="G404" s="70">
        <f t="shared" si="8"/>
        <v>46366</v>
      </c>
      <c r="H404" s="70">
        <f t="shared" si="8"/>
        <v>46367</v>
      </c>
      <c r="I404" s="70">
        <f t="shared" si="8"/>
        <v>46368</v>
      </c>
      <c r="J404" s="70">
        <f t="shared" si="8"/>
        <v>46369</v>
      </c>
      <c r="K404" s="70">
        <f t="shared" si="8"/>
        <v>46370</v>
      </c>
      <c r="L404" s="70">
        <f t="shared" si="8"/>
        <v>46371</v>
      </c>
      <c r="M404" s="70">
        <f t="shared" si="8"/>
        <v>46372</v>
      </c>
      <c r="N404" s="70">
        <f t="shared" si="8"/>
        <v>46373</v>
      </c>
      <c r="O404" s="70">
        <f t="shared" si="8"/>
        <v>46374</v>
      </c>
      <c r="P404" s="70">
        <f t="shared" si="8"/>
        <v>46375</v>
      </c>
      <c r="Q404" s="70">
        <f t="shared" si="7"/>
        <v>46376</v>
      </c>
      <c r="R404" s="70">
        <f t="shared" si="7"/>
        <v>46377</v>
      </c>
      <c r="S404" s="70">
        <f t="shared" si="7"/>
        <v>46378</v>
      </c>
      <c r="T404" s="70">
        <f t="shared" si="7"/>
        <v>46379</v>
      </c>
      <c r="U404" s="70">
        <f t="shared" si="7"/>
        <v>46380</v>
      </c>
      <c r="V404" s="70">
        <f t="shared" si="7"/>
        <v>46381</v>
      </c>
      <c r="W404" s="70">
        <f t="shared" si="7"/>
        <v>46382</v>
      </c>
      <c r="X404" s="70">
        <f t="shared" si="7"/>
        <v>46383</v>
      </c>
      <c r="Y404" s="70">
        <f t="shared" si="7"/>
        <v>46384</v>
      </c>
      <c r="Z404" s="70">
        <f t="shared" si="7"/>
        <v>46385</v>
      </c>
      <c r="AA404" s="70">
        <f t="shared" si="7"/>
        <v>46386</v>
      </c>
      <c r="AB404" s="70">
        <f t="shared" si="7"/>
        <v>46387</v>
      </c>
      <c r="AC404" s="70">
        <f t="shared" si="7"/>
        <v>46388</v>
      </c>
      <c r="AD404" s="70">
        <f t="shared" si="7"/>
        <v>46389</v>
      </c>
      <c r="AE404" s="70">
        <f t="shared" si="7"/>
        <v>46390</v>
      </c>
      <c r="AF404" s="62"/>
      <c r="AG404" s="62"/>
      <c r="AH404" s="62"/>
      <c r="AI404" s="62"/>
      <c r="AJ404" s="63"/>
      <c r="AK404" s="62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</row>
    <row r="405" spans="1:53" s="20" customFormat="1" hidden="1" x14ac:dyDescent="0.4">
      <c r="A405" s="60"/>
      <c r="B405" s="62"/>
      <c r="C405" s="69">
        <v>37</v>
      </c>
      <c r="D405" s="70">
        <f t="shared" si="2"/>
        <v>46391</v>
      </c>
      <c r="E405" s="70">
        <f t="shared" si="8"/>
        <v>46392</v>
      </c>
      <c r="F405" s="70">
        <f t="shared" si="8"/>
        <v>46393</v>
      </c>
      <c r="G405" s="70">
        <f t="shared" si="8"/>
        <v>46394</v>
      </c>
      <c r="H405" s="70">
        <f t="shared" si="8"/>
        <v>46395</v>
      </c>
      <c r="I405" s="70">
        <f t="shared" si="8"/>
        <v>46396</v>
      </c>
      <c r="J405" s="70">
        <f t="shared" si="8"/>
        <v>46397</v>
      </c>
      <c r="K405" s="70">
        <f t="shared" si="8"/>
        <v>46398</v>
      </c>
      <c r="L405" s="70">
        <f t="shared" si="8"/>
        <v>46399</v>
      </c>
      <c r="M405" s="70">
        <f t="shared" si="8"/>
        <v>46400</v>
      </c>
      <c r="N405" s="70">
        <f t="shared" si="8"/>
        <v>46401</v>
      </c>
      <c r="O405" s="70">
        <f t="shared" si="8"/>
        <v>46402</v>
      </c>
      <c r="P405" s="70">
        <f t="shared" si="8"/>
        <v>46403</v>
      </c>
      <c r="Q405" s="70">
        <f t="shared" si="7"/>
        <v>46404</v>
      </c>
      <c r="R405" s="70">
        <f t="shared" si="7"/>
        <v>46405</v>
      </c>
      <c r="S405" s="70">
        <f t="shared" si="7"/>
        <v>46406</v>
      </c>
      <c r="T405" s="70">
        <f t="shared" si="7"/>
        <v>46407</v>
      </c>
      <c r="U405" s="70">
        <f t="shared" si="7"/>
        <v>46408</v>
      </c>
      <c r="V405" s="70">
        <f t="shared" si="7"/>
        <v>46409</v>
      </c>
      <c r="W405" s="70">
        <f t="shared" si="7"/>
        <v>46410</v>
      </c>
      <c r="X405" s="70">
        <f t="shared" si="7"/>
        <v>46411</v>
      </c>
      <c r="Y405" s="70">
        <f t="shared" si="7"/>
        <v>46412</v>
      </c>
      <c r="Z405" s="70">
        <f t="shared" si="7"/>
        <v>46413</v>
      </c>
      <c r="AA405" s="70">
        <f t="shared" si="7"/>
        <v>46414</v>
      </c>
      <c r="AB405" s="70">
        <f t="shared" si="7"/>
        <v>46415</v>
      </c>
      <c r="AC405" s="70">
        <f t="shared" si="7"/>
        <v>46416</v>
      </c>
      <c r="AD405" s="70">
        <f t="shared" si="7"/>
        <v>46417</v>
      </c>
      <c r="AE405" s="70">
        <f t="shared" si="7"/>
        <v>46418</v>
      </c>
      <c r="AF405" s="62"/>
      <c r="AG405" s="62"/>
      <c r="AH405" s="62"/>
      <c r="AI405" s="62"/>
      <c r="AJ405" s="63"/>
      <c r="AK405" s="62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</row>
    <row r="406" spans="1:53" s="20" customFormat="1" hidden="1" x14ac:dyDescent="0.4">
      <c r="A406" s="60"/>
      <c r="B406" s="62"/>
      <c r="C406" s="69">
        <v>38</v>
      </c>
      <c r="D406" s="70">
        <f t="shared" si="2"/>
        <v>46419</v>
      </c>
      <c r="E406" s="70">
        <f t="shared" si="8"/>
        <v>46420</v>
      </c>
      <c r="F406" s="70">
        <f t="shared" si="8"/>
        <v>46421</v>
      </c>
      <c r="G406" s="70">
        <f t="shared" si="8"/>
        <v>46422</v>
      </c>
      <c r="H406" s="70">
        <f t="shared" si="8"/>
        <v>46423</v>
      </c>
      <c r="I406" s="70">
        <f t="shared" si="8"/>
        <v>46424</v>
      </c>
      <c r="J406" s="70">
        <f t="shared" si="8"/>
        <v>46425</v>
      </c>
      <c r="K406" s="70">
        <f t="shared" si="8"/>
        <v>46426</v>
      </c>
      <c r="L406" s="70">
        <f t="shared" si="8"/>
        <v>46427</v>
      </c>
      <c r="M406" s="70">
        <f t="shared" si="8"/>
        <v>46428</v>
      </c>
      <c r="N406" s="70">
        <f t="shared" si="8"/>
        <v>46429</v>
      </c>
      <c r="O406" s="70">
        <f t="shared" si="8"/>
        <v>46430</v>
      </c>
      <c r="P406" s="70">
        <f t="shared" si="8"/>
        <v>46431</v>
      </c>
      <c r="Q406" s="70">
        <f t="shared" si="7"/>
        <v>46432</v>
      </c>
      <c r="R406" s="70">
        <f t="shared" si="7"/>
        <v>46433</v>
      </c>
      <c r="S406" s="70">
        <f t="shared" si="7"/>
        <v>46434</v>
      </c>
      <c r="T406" s="70">
        <f t="shared" si="7"/>
        <v>46435</v>
      </c>
      <c r="U406" s="70">
        <f t="shared" si="7"/>
        <v>46436</v>
      </c>
      <c r="V406" s="70">
        <f t="shared" si="7"/>
        <v>46437</v>
      </c>
      <c r="W406" s="70">
        <f t="shared" si="7"/>
        <v>46438</v>
      </c>
      <c r="X406" s="70">
        <f t="shared" si="7"/>
        <v>46439</v>
      </c>
      <c r="Y406" s="70">
        <f t="shared" si="7"/>
        <v>46440</v>
      </c>
      <c r="Z406" s="70">
        <f t="shared" si="7"/>
        <v>46441</v>
      </c>
      <c r="AA406" s="70">
        <f t="shared" si="7"/>
        <v>46442</v>
      </c>
      <c r="AB406" s="70">
        <f t="shared" si="7"/>
        <v>46443</v>
      </c>
      <c r="AC406" s="70">
        <f t="shared" si="7"/>
        <v>46444</v>
      </c>
      <c r="AD406" s="70">
        <f t="shared" si="7"/>
        <v>46445</v>
      </c>
      <c r="AE406" s="70">
        <f t="shared" si="7"/>
        <v>46446</v>
      </c>
      <c r="AF406" s="62"/>
      <c r="AG406" s="62"/>
      <c r="AH406" s="62"/>
      <c r="AI406" s="62"/>
      <c r="AJ406" s="63"/>
      <c r="AK406" s="62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</row>
    <row r="407" spans="1:53" s="20" customFormat="1" hidden="1" x14ac:dyDescent="0.4">
      <c r="A407" s="60"/>
      <c r="B407" s="62"/>
      <c r="C407" s="69">
        <v>39</v>
      </c>
      <c r="D407" s="70">
        <f t="shared" si="2"/>
        <v>46447</v>
      </c>
      <c r="E407" s="70">
        <f t="shared" si="8"/>
        <v>46448</v>
      </c>
      <c r="F407" s="70">
        <f t="shared" si="8"/>
        <v>46449</v>
      </c>
      <c r="G407" s="70">
        <f t="shared" si="8"/>
        <v>46450</v>
      </c>
      <c r="H407" s="70">
        <f t="shared" si="8"/>
        <v>46451</v>
      </c>
      <c r="I407" s="70">
        <f t="shared" si="8"/>
        <v>46452</v>
      </c>
      <c r="J407" s="70">
        <f t="shared" si="8"/>
        <v>46453</v>
      </c>
      <c r="K407" s="70">
        <f t="shared" si="8"/>
        <v>46454</v>
      </c>
      <c r="L407" s="70">
        <f t="shared" si="8"/>
        <v>46455</v>
      </c>
      <c r="M407" s="70">
        <f t="shared" si="8"/>
        <v>46456</v>
      </c>
      <c r="N407" s="70">
        <f t="shared" si="8"/>
        <v>46457</v>
      </c>
      <c r="O407" s="70">
        <f t="shared" si="8"/>
        <v>46458</v>
      </c>
      <c r="P407" s="70">
        <f t="shared" si="8"/>
        <v>46459</v>
      </c>
      <c r="Q407" s="70">
        <f t="shared" si="8"/>
        <v>46460</v>
      </c>
      <c r="R407" s="70">
        <f t="shared" si="8"/>
        <v>46461</v>
      </c>
      <c r="S407" s="70">
        <f t="shared" si="8"/>
        <v>46462</v>
      </c>
      <c r="T407" s="70">
        <f t="shared" si="8"/>
        <v>46463</v>
      </c>
      <c r="U407" s="70">
        <f t="shared" si="7"/>
        <v>46464</v>
      </c>
      <c r="V407" s="70">
        <f t="shared" si="7"/>
        <v>46465</v>
      </c>
      <c r="W407" s="70">
        <f t="shared" si="7"/>
        <v>46466</v>
      </c>
      <c r="X407" s="70">
        <f t="shared" si="7"/>
        <v>46467</v>
      </c>
      <c r="Y407" s="70">
        <f t="shared" si="7"/>
        <v>46468</v>
      </c>
      <c r="Z407" s="70">
        <f t="shared" si="7"/>
        <v>46469</v>
      </c>
      <c r="AA407" s="70">
        <f t="shared" si="7"/>
        <v>46470</v>
      </c>
      <c r="AB407" s="70">
        <f t="shared" si="7"/>
        <v>46471</v>
      </c>
      <c r="AC407" s="70">
        <f t="shared" si="7"/>
        <v>46472</v>
      </c>
      <c r="AD407" s="70">
        <f t="shared" si="7"/>
        <v>46473</v>
      </c>
      <c r="AE407" s="70">
        <f t="shared" si="7"/>
        <v>46474</v>
      </c>
      <c r="AF407" s="62"/>
      <c r="AG407" s="62"/>
      <c r="AH407" s="62"/>
      <c r="AI407" s="62"/>
      <c r="AJ407" s="63"/>
      <c r="AK407" s="62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</row>
    <row r="408" spans="1:53" s="20" customFormat="1" hidden="1" x14ac:dyDescent="0.4">
      <c r="A408" s="76"/>
      <c r="B408" s="79"/>
      <c r="C408" s="77">
        <v>40</v>
      </c>
      <c r="D408" s="78">
        <f t="shared" si="2"/>
        <v>46475</v>
      </c>
      <c r="E408" s="78">
        <f t="shared" si="8"/>
        <v>46476</v>
      </c>
      <c r="F408" s="78">
        <f t="shared" si="8"/>
        <v>46477</v>
      </c>
      <c r="G408" s="78">
        <f t="shared" si="8"/>
        <v>46478</v>
      </c>
      <c r="H408" s="78">
        <f t="shared" si="8"/>
        <v>46479</v>
      </c>
      <c r="I408" s="78">
        <f t="shared" si="8"/>
        <v>46480</v>
      </c>
      <c r="J408" s="78">
        <f t="shared" si="8"/>
        <v>46481</v>
      </c>
      <c r="K408" s="78">
        <f t="shared" si="8"/>
        <v>46482</v>
      </c>
      <c r="L408" s="78">
        <f t="shared" si="8"/>
        <v>46483</v>
      </c>
      <c r="M408" s="78">
        <f t="shared" si="8"/>
        <v>46484</v>
      </c>
      <c r="N408" s="78">
        <f t="shared" si="8"/>
        <v>46485</v>
      </c>
      <c r="O408" s="78">
        <f t="shared" si="8"/>
        <v>46486</v>
      </c>
      <c r="P408" s="78">
        <f t="shared" si="8"/>
        <v>46487</v>
      </c>
      <c r="Q408" s="78">
        <f t="shared" si="8"/>
        <v>46488</v>
      </c>
      <c r="R408" s="78">
        <f t="shared" si="8"/>
        <v>46489</v>
      </c>
      <c r="S408" s="78">
        <f t="shared" si="8"/>
        <v>46490</v>
      </c>
      <c r="T408" s="78">
        <f t="shared" si="8"/>
        <v>46491</v>
      </c>
      <c r="U408" s="78">
        <f t="shared" si="7"/>
        <v>46492</v>
      </c>
      <c r="V408" s="78">
        <f t="shared" si="7"/>
        <v>46493</v>
      </c>
      <c r="W408" s="78">
        <f t="shared" si="7"/>
        <v>46494</v>
      </c>
      <c r="X408" s="78">
        <f t="shared" si="7"/>
        <v>46495</v>
      </c>
      <c r="Y408" s="78">
        <f t="shared" si="7"/>
        <v>46496</v>
      </c>
      <c r="Z408" s="78">
        <f t="shared" si="7"/>
        <v>46497</v>
      </c>
      <c r="AA408" s="78">
        <f t="shared" si="7"/>
        <v>46498</v>
      </c>
      <c r="AB408" s="78">
        <f t="shared" si="7"/>
        <v>46499</v>
      </c>
      <c r="AC408" s="78">
        <f t="shared" si="7"/>
        <v>46500</v>
      </c>
      <c r="AD408" s="78">
        <f t="shared" si="7"/>
        <v>46501</v>
      </c>
      <c r="AE408" s="78">
        <f t="shared" si="7"/>
        <v>46502</v>
      </c>
      <c r="AF408" s="79"/>
      <c r="AG408" s="79"/>
      <c r="AH408" s="79"/>
      <c r="AI408" s="79"/>
      <c r="AJ408" s="80"/>
      <c r="AK408" s="62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</row>
    <row r="409" spans="1:53" s="20" customFormat="1" hidden="1" x14ac:dyDescent="0.4">
      <c r="A409" s="21"/>
      <c r="B409" s="21"/>
      <c r="C409" s="31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21"/>
      <c r="AG409" s="21"/>
      <c r="AH409" s="21"/>
      <c r="AI409" s="21"/>
      <c r="AJ409" s="21"/>
      <c r="AK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</row>
    <row r="410" spans="1:53" s="20" customFormat="1" hidden="1" x14ac:dyDescent="0.4">
      <c r="A410" s="21"/>
      <c r="B410" s="21"/>
      <c r="C410" s="31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21"/>
      <c r="AG410" s="21"/>
      <c r="AH410" s="21"/>
      <c r="AI410" s="21"/>
      <c r="AJ410" s="21"/>
      <c r="AK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</row>
    <row r="411" spans="1:53" s="20" customFormat="1" hidden="1" x14ac:dyDescent="0.4">
      <c r="A411" s="21"/>
      <c r="B411" s="21"/>
      <c r="C411" s="31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21"/>
      <c r="AG411" s="21"/>
      <c r="AH411" s="21"/>
      <c r="AI411" s="21"/>
      <c r="AJ411" s="21"/>
      <c r="AK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</row>
    <row r="412" spans="1:53" s="20" customFormat="1" hidden="1" x14ac:dyDescent="0.4">
      <c r="A412" s="21"/>
      <c r="B412" s="21"/>
      <c r="C412" s="31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21"/>
      <c r="AG412" s="21"/>
      <c r="AH412" s="21"/>
      <c r="AI412" s="21"/>
      <c r="AJ412" s="21"/>
      <c r="AK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</row>
    <row r="413" spans="1:53" s="20" customFormat="1" hidden="1" x14ac:dyDescent="0.4">
      <c r="A413" s="21"/>
      <c r="B413" s="21"/>
      <c r="C413" s="31"/>
      <c r="D413" s="7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</row>
    <row r="414" spans="1:53" s="20" customFormat="1" hidden="1" x14ac:dyDescent="0.4">
      <c r="A414" s="21"/>
      <c r="B414" s="21"/>
      <c r="C414" s="31"/>
      <c r="D414" s="7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</row>
    <row r="415" spans="1:53" s="20" customFormat="1" hidden="1" x14ac:dyDescent="0.4">
      <c r="A415" s="21"/>
      <c r="B415" s="21"/>
      <c r="C415" s="31"/>
      <c r="D415" s="7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</row>
    <row r="416" spans="1:53" hidden="1" x14ac:dyDescent="0.4"/>
    <row r="417" hidden="1" x14ac:dyDescent="0.4"/>
    <row r="418" hidden="1" x14ac:dyDescent="0.4"/>
    <row r="419" hidden="1" x14ac:dyDescent="0.4"/>
    <row r="420" hidden="1" x14ac:dyDescent="0.4"/>
    <row r="421" hidden="1" x14ac:dyDescent="0.4"/>
    <row r="422" hidden="1" x14ac:dyDescent="0.4"/>
    <row r="423" hidden="1" x14ac:dyDescent="0.4"/>
  </sheetData>
  <mergeCells count="985">
    <mergeCell ref="A1:U1"/>
    <mergeCell ref="AI1:AK1"/>
    <mergeCell ref="AF345:AH345"/>
    <mergeCell ref="AI345:AK345"/>
    <mergeCell ref="AF337:AH337"/>
    <mergeCell ref="AI337:AK337"/>
    <mergeCell ref="H337:J337"/>
    <mergeCell ref="K337:M337"/>
    <mergeCell ref="T337:V337"/>
    <mergeCell ref="W337:Y337"/>
    <mergeCell ref="H345:J345"/>
    <mergeCell ref="K345:M345"/>
    <mergeCell ref="T345:V345"/>
    <mergeCell ref="W345:Y345"/>
    <mergeCell ref="R340:S340"/>
    <mergeCell ref="T340:V340"/>
    <mergeCell ref="W340:Y340"/>
    <mergeCell ref="O340:Q340"/>
    <mergeCell ref="K339:M339"/>
    <mergeCell ref="C340:E340"/>
    <mergeCell ref="F340:G340"/>
    <mergeCell ref="H340:J340"/>
    <mergeCell ref="K340:M340"/>
    <mergeCell ref="B306:C306"/>
    <mergeCell ref="AF351:AH351"/>
    <mergeCell ref="AI351:AK351"/>
    <mergeCell ref="O338:Q338"/>
    <mergeCell ref="R338:S338"/>
    <mergeCell ref="T338:V338"/>
    <mergeCell ref="W338:Y338"/>
    <mergeCell ref="O339:Q339"/>
    <mergeCell ref="R339:S339"/>
    <mergeCell ref="T339:V339"/>
    <mergeCell ref="W339:Y339"/>
    <mergeCell ref="T346:V346"/>
    <mergeCell ref="W346:Y346"/>
    <mergeCell ref="O341:S341"/>
    <mergeCell ref="T341:V342"/>
    <mergeCell ref="P342:R342"/>
    <mergeCell ref="O343:S343"/>
    <mergeCell ref="T343:V343"/>
    <mergeCell ref="W341:Y342"/>
    <mergeCell ref="W343:Y343"/>
    <mergeCell ref="AI343:AK343"/>
    <mergeCell ref="AI338:AK338"/>
    <mergeCell ref="AA346:AC346"/>
    <mergeCell ref="AD346:AE346"/>
    <mergeCell ref="O346:Q346"/>
    <mergeCell ref="D350:F350"/>
    <mergeCell ref="P350:R350"/>
    <mergeCell ref="AB350:AD350"/>
    <mergeCell ref="C346:E346"/>
    <mergeCell ref="F346:G346"/>
    <mergeCell ref="C351:G351"/>
    <mergeCell ref="H351:J351"/>
    <mergeCell ref="K351:M351"/>
    <mergeCell ref="O351:S351"/>
    <mergeCell ref="T351:V351"/>
    <mergeCell ref="W351:Y351"/>
    <mergeCell ref="AA351:AE351"/>
    <mergeCell ref="H349:J350"/>
    <mergeCell ref="K349:M350"/>
    <mergeCell ref="O349:S349"/>
    <mergeCell ref="T349:V350"/>
    <mergeCell ref="C349:G349"/>
    <mergeCell ref="W349:Y350"/>
    <mergeCell ref="R346:S346"/>
    <mergeCell ref="H346:J346"/>
    <mergeCell ref="K346:M346"/>
    <mergeCell ref="AA348:AC348"/>
    <mergeCell ref="AD348:AE348"/>
    <mergeCell ref="O348:Q348"/>
    <mergeCell ref="AI346:AK346"/>
    <mergeCell ref="AA349:AE349"/>
    <mergeCell ref="AF349:AH350"/>
    <mergeCell ref="AI349:AK350"/>
    <mergeCell ref="H347:J347"/>
    <mergeCell ref="K347:M347"/>
    <mergeCell ref="H348:J348"/>
    <mergeCell ref="K348:M348"/>
    <mergeCell ref="AA347:AC347"/>
    <mergeCell ref="AD347:AE347"/>
    <mergeCell ref="O347:Q347"/>
    <mergeCell ref="R347:S347"/>
    <mergeCell ref="T347:V347"/>
    <mergeCell ref="W347:Y347"/>
    <mergeCell ref="AF347:AH347"/>
    <mergeCell ref="AI347:AK347"/>
    <mergeCell ref="AF348:AH348"/>
    <mergeCell ref="AI348:AK348"/>
    <mergeCell ref="R348:S348"/>
    <mergeCell ref="T348:V348"/>
    <mergeCell ref="W348:Y348"/>
    <mergeCell ref="C348:E348"/>
    <mergeCell ref="F348:G348"/>
    <mergeCell ref="AF346:AH346"/>
    <mergeCell ref="C338:E338"/>
    <mergeCell ref="F338:G338"/>
    <mergeCell ref="H338:J338"/>
    <mergeCell ref="K338:M338"/>
    <mergeCell ref="C339:E339"/>
    <mergeCell ref="F339:G339"/>
    <mergeCell ref="H339:J339"/>
    <mergeCell ref="D342:F342"/>
    <mergeCell ref="C343:G343"/>
    <mergeCell ref="H343:J343"/>
    <mergeCell ref="K343:M343"/>
    <mergeCell ref="C341:G341"/>
    <mergeCell ref="H341:J342"/>
    <mergeCell ref="K341:M342"/>
    <mergeCell ref="AA338:AC338"/>
    <mergeCell ref="AD338:AE338"/>
    <mergeCell ref="AF338:AH338"/>
    <mergeCell ref="B186:B187"/>
    <mergeCell ref="B188:B189"/>
    <mergeCell ref="AA343:AE343"/>
    <mergeCell ref="AF343:AH343"/>
    <mergeCell ref="AA341:AE341"/>
    <mergeCell ref="AF341:AH342"/>
    <mergeCell ref="AH334:AH335"/>
    <mergeCell ref="C347:E347"/>
    <mergeCell ref="F347:G347"/>
    <mergeCell ref="B192:C192"/>
    <mergeCell ref="B193:C193"/>
    <mergeCell ref="B194:C194"/>
    <mergeCell ref="B195:C195"/>
    <mergeCell ref="B238:B239"/>
    <mergeCell ref="B244:B245"/>
    <mergeCell ref="B246:B247"/>
    <mergeCell ref="B240:C240"/>
    <mergeCell ref="B241:C241"/>
    <mergeCell ref="B242:C242"/>
    <mergeCell ref="B243:C243"/>
    <mergeCell ref="B218:B219"/>
    <mergeCell ref="B220:B221"/>
    <mergeCell ref="B222:B223"/>
    <mergeCell ref="B228:B229"/>
    <mergeCell ref="B209:C209"/>
    <mergeCell ref="B210:C210"/>
    <mergeCell ref="B211:C211"/>
    <mergeCell ref="B256:C256"/>
    <mergeCell ref="B257:C257"/>
    <mergeCell ref="B258:C258"/>
    <mergeCell ref="B259:C259"/>
    <mergeCell ref="B234:B235"/>
    <mergeCell ref="B236:B237"/>
    <mergeCell ref="B288:C288"/>
    <mergeCell ref="B289:C289"/>
    <mergeCell ref="B248:B249"/>
    <mergeCell ref="B290:C290"/>
    <mergeCell ref="B292:B293"/>
    <mergeCell ref="B294:B295"/>
    <mergeCell ref="B296:B297"/>
    <mergeCell ref="B298:B299"/>
    <mergeCell ref="B300:B301"/>
    <mergeCell ref="B268:B269"/>
    <mergeCell ref="B270:B271"/>
    <mergeCell ref="B276:B277"/>
    <mergeCell ref="B278:B279"/>
    <mergeCell ref="B280:B281"/>
    <mergeCell ref="B282:B283"/>
    <mergeCell ref="B272:C272"/>
    <mergeCell ref="B273:C273"/>
    <mergeCell ref="B274:C274"/>
    <mergeCell ref="B275:C275"/>
    <mergeCell ref="B32:C32"/>
    <mergeCell ref="B33:C33"/>
    <mergeCell ref="B34:C34"/>
    <mergeCell ref="B35:C35"/>
    <mergeCell ref="B48:C48"/>
    <mergeCell ref="B160:C160"/>
    <mergeCell ref="B161:C161"/>
    <mergeCell ref="B162:C162"/>
    <mergeCell ref="B163:C163"/>
    <mergeCell ref="B110:B111"/>
    <mergeCell ref="B116:B117"/>
    <mergeCell ref="B106:B107"/>
    <mergeCell ref="B108:B109"/>
    <mergeCell ref="B118:B119"/>
    <mergeCell ref="B120:B12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40:B141"/>
    <mergeCell ref="B176:C176"/>
    <mergeCell ref="B177:C177"/>
    <mergeCell ref="B154:B155"/>
    <mergeCell ref="B144:C144"/>
    <mergeCell ref="B145:C145"/>
    <mergeCell ref="B146:C146"/>
    <mergeCell ref="B147:C147"/>
    <mergeCell ref="B182:B183"/>
    <mergeCell ref="B184:B185"/>
    <mergeCell ref="B164:B165"/>
    <mergeCell ref="B166:B167"/>
    <mergeCell ref="B168:B169"/>
    <mergeCell ref="B170:B171"/>
    <mergeCell ref="B172:B173"/>
    <mergeCell ref="B174:B175"/>
    <mergeCell ref="B178:C178"/>
    <mergeCell ref="B179:C179"/>
    <mergeCell ref="B142:B143"/>
    <mergeCell ref="B148:B149"/>
    <mergeCell ref="B150:B151"/>
    <mergeCell ref="B152:B153"/>
    <mergeCell ref="B84:B85"/>
    <mergeCell ref="B80:C80"/>
    <mergeCell ref="B81:C81"/>
    <mergeCell ref="B82:C82"/>
    <mergeCell ref="B83:C83"/>
    <mergeCell ref="B100:B101"/>
    <mergeCell ref="B102:B103"/>
    <mergeCell ref="B104:B105"/>
    <mergeCell ref="B96:C96"/>
    <mergeCell ref="B97:C97"/>
    <mergeCell ref="B98:C98"/>
    <mergeCell ref="B99:C99"/>
    <mergeCell ref="B90:B91"/>
    <mergeCell ref="B92:B93"/>
    <mergeCell ref="B94:B95"/>
    <mergeCell ref="B60:B61"/>
    <mergeCell ref="B62:B63"/>
    <mergeCell ref="B68:B69"/>
    <mergeCell ref="B64:C64"/>
    <mergeCell ref="B65:C65"/>
    <mergeCell ref="B66:C66"/>
    <mergeCell ref="B67:C67"/>
    <mergeCell ref="B70:B71"/>
    <mergeCell ref="B72:B73"/>
    <mergeCell ref="B44:B45"/>
    <mergeCell ref="B46:B47"/>
    <mergeCell ref="B52:B53"/>
    <mergeCell ref="B49:C49"/>
    <mergeCell ref="B50:C50"/>
    <mergeCell ref="B51:C51"/>
    <mergeCell ref="B54:B55"/>
    <mergeCell ref="B56:B57"/>
    <mergeCell ref="B58:B59"/>
    <mergeCell ref="B28:B29"/>
    <mergeCell ref="B30:B31"/>
    <mergeCell ref="B36:B37"/>
    <mergeCell ref="AH332:AH333"/>
    <mergeCell ref="AK332:AK333"/>
    <mergeCell ref="AF333:AG333"/>
    <mergeCell ref="AI333:AJ333"/>
    <mergeCell ref="AH330:AH331"/>
    <mergeCell ref="AK330:AK331"/>
    <mergeCell ref="AF331:AG331"/>
    <mergeCell ref="AI331:AJ331"/>
    <mergeCell ref="AF309:AG309"/>
    <mergeCell ref="AI309:AJ309"/>
    <mergeCell ref="AH310:AH311"/>
    <mergeCell ref="AK310:AK311"/>
    <mergeCell ref="AF311:AG311"/>
    <mergeCell ref="AI311:AJ311"/>
    <mergeCell ref="AH298:AH299"/>
    <mergeCell ref="AK298:AK299"/>
    <mergeCell ref="AF299:AG299"/>
    <mergeCell ref="AI299:AJ299"/>
    <mergeCell ref="B38:B39"/>
    <mergeCell ref="B40:B41"/>
    <mergeCell ref="B42:B43"/>
    <mergeCell ref="B19:C19"/>
    <mergeCell ref="B20:B21"/>
    <mergeCell ref="AH328:AH329"/>
    <mergeCell ref="AK328:AK329"/>
    <mergeCell ref="AF329:AG329"/>
    <mergeCell ref="AI329:AJ329"/>
    <mergeCell ref="AK316:AK317"/>
    <mergeCell ref="AF317:AG317"/>
    <mergeCell ref="AI317:AJ317"/>
    <mergeCell ref="AH324:AH325"/>
    <mergeCell ref="AK324:AK325"/>
    <mergeCell ref="AF325:AG325"/>
    <mergeCell ref="AI325:AJ325"/>
    <mergeCell ref="AK312:AK313"/>
    <mergeCell ref="AF313:AG313"/>
    <mergeCell ref="AI313:AJ313"/>
    <mergeCell ref="AH314:AH315"/>
    <mergeCell ref="AK314:AK315"/>
    <mergeCell ref="AF315:AG315"/>
    <mergeCell ref="AI315:AJ315"/>
    <mergeCell ref="AK308:AK309"/>
    <mergeCell ref="B22:B23"/>
    <mergeCell ref="B24:B25"/>
    <mergeCell ref="B26:B27"/>
    <mergeCell ref="AK282:AK283"/>
    <mergeCell ref="AF283:AG283"/>
    <mergeCell ref="AI283:AJ283"/>
    <mergeCell ref="AH284:AH285"/>
    <mergeCell ref="AK284:AK285"/>
    <mergeCell ref="AF285:AG285"/>
    <mergeCell ref="AI285:AJ285"/>
    <mergeCell ref="AK278:AK279"/>
    <mergeCell ref="AF279:AG279"/>
    <mergeCell ref="AI279:AJ279"/>
    <mergeCell ref="AH280:AH281"/>
    <mergeCell ref="AK280:AK281"/>
    <mergeCell ref="AF281:AG281"/>
    <mergeCell ref="AI281:AJ281"/>
    <mergeCell ref="AH276:AH277"/>
    <mergeCell ref="AK276:AK277"/>
    <mergeCell ref="AF277:AG277"/>
    <mergeCell ref="AI277:AJ277"/>
    <mergeCell ref="AH264:AH265"/>
    <mergeCell ref="AK264:AK265"/>
    <mergeCell ref="AF265:AG265"/>
    <mergeCell ref="AI265:AJ265"/>
    <mergeCell ref="AH266:AH267"/>
    <mergeCell ref="AK266:AK267"/>
    <mergeCell ref="AF267:AG267"/>
    <mergeCell ref="AI267:AJ267"/>
    <mergeCell ref="AK272:AK275"/>
    <mergeCell ref="AH270:AH271"/>
    <mergeCell ref="AK270:AK271"/>
    <mergeCell ref="AF271:AG271"/>
    <mergeCell ref="AI271:AJ271"/>
    <mergeCell ref="AJ272:AJ275"/>
    <mergeCell ref="AJ256:AJ259"/>
    <mergeCell ref="AK256:AK259"/>
    <mergeCell ref="AH268:AH269"/>
    <mergeCell ref="AK268:AK269"/>
    <mergeCell ref="AF269:AG269"/>
    <mergeCell ref="AI269:AJ269"/>
    <mergeCell ref="AK262:AK263"/>
    <mergeCell ref="AF263:AG263"/>
    <mergeCell ref="AI263:AJ263"/>
    <mergeCell ref="AH260:AH261"/>
    <mergeCell ref="AK260:AK261"/>
    <mergeCell ref="AF261:AG261"/>
    <mergeCell ref="AI261:AJ261"/>
    <mergeCell ref="AK234:AK235"/>
    <mergeCell ref="AF235:AG235"/>
    <mergeCell ref="AI235:AJ235"/>
    <mergeCell ref="AH236:AH237"/>
    <mergeCell ref="AK236:AK237"/>
    <mergeCell ref="AF237:AG237"/>
    <mergeCell ref="AI237:AJ237"/>
    <mergeCell ref="AH238:AH239"/>
    <mergeCell ref="AK238:AK239"/>
    <mergeCell ref="AF239:AG239"/>
    <mergeCell ref="AI239:AJ239"/>
    <mergeCell ref="AK230:AK231"/>
    <mergeCell ref="AF231:AG231"/>
    <mergeCell ref="AI231:AJ231"/>
    <mergeCell ref="AH232:AH233"/>
    <mergeCell ref="AK232:AK233"/>
    <mergeCell ref="AF233:AG233"/>
    <mergeCell ref="AI233:AJ233"/>
    <mergeCell ref="AK218:AK219"/>
    <mergeCell ref="AF219:AG219"/>
    <mergeCell ref="AI219:AJ219"/>
    <mergeCell ref="AH220:AH221"/>
    <mergeCell ref="AK220:AK221"/>
    <mergeCell ref="AF221:AG221"/>
    <mergeCell ref="AI221:AJ221"/>
    <mergeCell ref="AJ224:AJ227"/>
    <mergeCell ref="AK224:AK227"/>
    <mergeCell ref="AH228:AH229"/>
    <mergeCell ref="AK228:AK229"/>
    <mergeCell ref="AF229:AG229"/>
    <mergeCell ref="AI229:AJ229"/>
    <mergeCell ref="AH222:AH223"/>
    <mergeCell ref="AK222:AK223"/>
    <mergeCell ref="AF223:AG223"/>
    <mergeCell ref="AI223:AJ223"/>
    <mergeCell ref="AK214:AK215"/>
    <mergeCell ref="AF215:AG215"/>
    <mergeCell ref="AI215:AJ215"/>
    <mergeCell ref="AH216:AH217"/>
    <mergeCell ref="AK216:AK217"/>
    <mergeCell ref="AF217:AG217"/>
    <mergeCell ref="AI217:AJ217"/>
    <mergeCell ref="AH204:AH205"/>
    <mergeCell ref="AK204:AK205"/>
    <mergeCell ref="AF205:AG205"/>
    <mergeCell ref="AI205:AJ205"/>
    <mergeCell ref="AH212:AH213"/>
    <mergeCell ref="AK212:AK213"/>
    <mergeCell ref="AF213:AG213"/>
    <mergeCell ref="AI213:AJ213"/>
    <mergeCell ref="AK208:AK211"/>
    <mergeCell ref="AH206:AH207"/>
    <mergeCell ref="AK206:AK207"/>
    <mergeCell ref="AF207:AG207"/>
    <mergeCell ref="AI207:AJ207"/>
    <mergeCell ref="AJ208:AJ211"/>
    <mergeCell ref="AK200:AK201"/>
    <mergeCell ref="AF201:AG201"/>
    <mergeCell ref="AI201:AJ201"/>
    <mergeCell ref="AH202:AH203"/>
    <mergeCell ref="AK202:AK203"/>
    <mergeCell ref="AF203:AG203"/>
    <mergeCell ref="AI203:AJ203"/>
    <mergeCell ref="AK188:AK189"/>
    <mergeCell ref="AF189:AG189"/>
    <mergeCell ref="AI189:AJ189"/>
    <mergeCell ref="AH196:AH197"/>
    <mergeCell ref="AK196:AK197"/>
    <mergeCell ref="AF197:AG197"/>
    <mergeCell ref="AI197:AJ197"/>
    <mergeCell ref="AJ192:AJ195"/>
    <mergeCell ref="AK192:AK195"/>
    <mergeCell ref="AH198:AH199"/>
    <mergeCell ref="AK198:AK199"/>
    <mergeCell ref="AF199:AG199"/>
    <mergeCell ref="AI199:AJ199"/>
    <mergeCell ref="AH190:AH191"/>
    <mergeCell ref="AK190:AK191"/>
    <mergeCell ref="AF191:AG191"/>
    <mergeCell ref="AI191:AJ191"/>
    <mergeCell ref="AK154:AK155"/>
    <mergeCell ref="AF155:AG155"/>
    <mergeCell ref="AI155:AJ155"/>
    <mergeCell ref="AH156:AH157"/>
    <mergeCell ref="AK156:AK157"/>
    <mergeCell ref="AF157:AG157"/>
    <mergeCell ref="AI157:AJ157"/>
    <mergeCell ref="AK150:AK151"/>
    <mergeCell ref="AF151:AG151"/>
    <mergeCell ref="AI151:AJ151"/>
    <mergeCell ref="AH152:AH153"/>
    <mergeCell ref="AK152:AK153"/>
    <mergeCell ref="AF153:AG153"/>
    <mergeCell ref="AI153:AJ153"/>
    <mergeCell ref="AH148:AH149"/>
    <mergeCell ref="AK148:AK149"/>
    <mergeCell ref="AF149:AG149"/>
    <mergeCell ref="AI149:AJ149"/>
    <mergeCell ref="AH136:AH137"/>
    <mergeCell ref="AK136:AK137"/>
    <mergeCell ref="AF137:AG137"/>
    <mergeCell ref="AI137:AJ137"/>
    <mergeCell ref="AH138:AH139"/>
    <mergeCell ref="AK138:AK139"/>
    <mergeCell ref="AF139:AG139"/>
    <mergeCell ref="AI139:AJ139"/>
    <mergeCell ref="AK144:AK147"/>
    <mergeCell ref="AH142:AH143"/>
    <mergeCell ref="AK142:AK143"/>
    <mergeCell ref="AF143:AG143"/>
    <mergeCell ref="AI143:AJ143"/>
    <mergeCell ref="AJ128:AJ131"/>
    <mergeCell ref="AK128:AK131"/>
    <mergeCell ref="AH140:AH141"/>
    <mergeCell ref="AK140:AK141"/>
    <mergeCell ref="AF141:AG141"/>
    <mergeCell ref="AI141:AJ141"/>
    <mergeCell ref="AK134:AK135"/>
    <mergeCell ref="AF135:AG135"/>
    <mergeCell ref="AI135:AJ135"/>
    <mergeCell ref="AH132:AH133"/>
    <mergeCell ref="AK132:AK133"/>
    <mergeCell ref="AF133:AG133"/>
    <mergeCell ref="AI133:AJ133"/>
    <mergeCell ref="AK106:AK107"/>
    <mergeCell ref="AF107:AG107"/>
    <mergeCell ref="AI107:AJ107"/>
    <mergeCell ref="AH108:AH109"/>
    <mergeCell ref="AK108:AK109"/>
    <mergeCell ref="AF109:AG109"/>
    <mergeCell ref="AI109:AJ109"/>
    <mergeCell ref="AH110:AH111"/>
    <mergeCell ref="AK110:AK111"/>
    <mergeCell ref="AF111:AG111"/>
    <mergeCell ref="AI111:AJ111"/>
    <mergeCell ref="AH106:AH107"/>
    <mergeCell ref="AK104:AK105"/>
    <mergeCell ref="AF105:AG105"/>
    <mergeCell ref="AI105:AJ105"/>
    <mergeCell ref="AK90:AK91"/>
    <mergeCell ref="AF91:AG91"/>
    <mergeCell ref="AI91:AJ91"/>
    <mergeCell ref="AH92:AH93"/>
    <mergeCell ref="AK92:AK93"/>
    <mergeCell ref="AF93:AG93"/>
    <mergeCell ref="AI93:AJ93"/>
    <mergeCell ref="AJ96:AJ99"/>
    <mergeCell ref="AK96:AK99"/>
    <mergeCell ref="AH100:AH101"/>
    <mergeCell ref="AK100:AK101"/>
    <mergeCell ref="AF101:AG101"/>
    <mergeCell ref="AI101:AJ101"/>
    <mergeCell ref="AI95:AJ95"/>
    <mergeCell ref="AK102:AK103"/>
    <mergeCell ref="AK94:AK95"/>
    <mergeCell ref="AI61:AJ61"/>
    <mergeCell ref="AJ64:AJ67"/>
    <mergeCell ref="AK64:AK67"/>
    <mergeCell ref="AH62:AH63"/>
    <mergeCell ref="AK62:AK63"/>
    <mergeCell ref="AF63:AG63"/>
    <mergeCell ref="AI63:AJ63"/>
    <mergeCell ref="AH88:AH89"/>
    <mergeCell ref="AF89:AG89"/>
    <mergeCell ref="AI89:AJ89"/>
    <mergeCell ref="AK86:AK87"/>
    <mergeCell ref="AK88:AK89"/>
    <mergeCell ref="AH28:AH29"/>
    <mergeCell ref="AH84:AH85"/>
    <mergeCell ref="AK84:AK85"/>
    <mergeCell ref="AF85:AG85"/>
    <mergeCell ref="AI85:AJ85"/>
    <mergeCell ref="AH74:AH75"/>
    <mergeCell ref="AK74:AK75"/>
    <mergeCell ref="AF75:AG75"/>
    <mergeCell ref="AI75:AJ75"/>
    <mergeCell ref="AH76:AH77"/>
    <mergeCell ref="AK76:AK77"/>
    <mergeCell ref="AF77:AG77"/>
    <mergeCell ref="AI77:AJ77"/>
    <mergeCell ref="AH70:AH71"/>
    <mergeCell ref="AH44:AH45"/>
    <mergeCell ref="AK44:AK45"/>
    <mergeCell ref="AF45:AG45"/>
    <mergeCell ref="AK80:AK83"/>
    <mergeCell ref="AJ80:AJ83"/>
    <mergeCell ref="AF47:AG47"/>
    <mergeCell ref="AI47:AJ47"/>
    <mergeCell ref="AI45:AJ45"/>
    <mergeCell ref="AH52:AH53"/>
    <mergeCell ref="AK52:AK53"/>
    <mergeCell ref="AF27:AG27"/>
    <mergeCell ref="AI27:AJ27"/>
    <mergeCell ref="AH22:AH23"/>
    <mergeCell ref="AK22:AK23"/>
    <mergeCell ref="AF23:AG23"/>
    <mergeCell ref="AI23:AJ23"/>
    <mergeCell ref="AH24:AH25"/>
    <mergeCell ref="AK24:AK25"/>
    <mergeCell ref="AF25:AG25"/>
    <mergeCell ref="AI25:AJ25"/>
    <mergeCell ref="AH40:AH41"/>
    <mergeCell ref="AK40:AK41"/>
    <mergeCell ref="AF41:AG41"/>
    <mergeCell ref="AI41:AJ41"/>
    <mergeCell ref="AH42:AH43"/>
    <mergeCell ref="AK42:AK43"/>
    <mergeCell ref="AF43:AG43"/>
    <mergeCell ref="AI43:AJ43"/>
    <mergeCell ref="AJ320:AJ323"/>
    <mergeCell ref="AK320:AK323"/>
    <mergeCell ref="AI71:AJ71"/>
    <mergeCell ref="AI303:AJ303"/>
    <mergeCell ref="AH292:AH293"/>
    <mergeCell ref="AK292:AK293"/>
    <mergeCell ref="AF293:AG293"/>
    <mergeCell ref="AI293:AJ293"/>
    <mergeCell ref="AK304:AK307"/>
    <mergeCell ref="AK318:AK319"/>
    <mergeCell ref="AH300:AH301"/>
    <mergeCell ref="AK300:AK301"/>
    <mergeCell ref="AF301:AG301"/>
    <mergeCell ref="AI301:AJ301"/>
    <mergeCell ref="AH294:AH295"/>
    <mergeCell ref="AK294:AK295"/>
    <mergeCell ref="AI341:AK342"/>
    <mergeCell ref="AB342:AD342"/>
    <mergeCell ref="AA339:AC339"/>
    <mergeCell ref="AD339:AE339"/>
    <mergeCell ref="AF339:AH339"/>
    <mergeCell ref="AI339:AK339"/>
    <mergeCell ref="AA340:AC340"/>
    <mergeCell ref="AD340:AE340"/>
    <mergeCell ref="AF340:AH340"/>
    <mergeCell ref="AI340:AK340"/>
    <mergeCell ref="AK334:AK335"/>
    <mergeCell ref="AF335:AG335"/>
    <mergeCell ref="AI335:AJ335"/>
    <mergeCell ref="AH326:AH327"/>
    <mergeCell ref="AK326:AK327"/>
    <mergeCell ref="AF327:AG327"/>
    <mergeCell ref="AI327:AJ327"/>
    <mergeCell ref="A320:A335"/>
    <mergeCell ref="AF320:AF323"/>
    <mergeCell ref="AG320:AG323"/>
    <mergeCell ref="AH320:AH323"/>
    <mergeCell ref="AI320:AI323"/>
    <mergeCell ref="B326:B327"/>
    <mergeCell ref="B328:B329"/>
    <mergeCell ref="B330:B331"/>
    <mergeCell ref="B324:B325"/>
    <mergeCell ref="B320:C320"/>
    <mergeCell ref="B321:C321"/>
    <mergeCell ref="B322:C322"/>
    <mergeCell ref="B323:C323"/>
    <mergeCell ref="B332:B333"/>
    <mergeCell ref="B334:B335"/>
    <mergeCell ref="AK288:AK291"/>
    <mergeCell ref="A304:A319"/>
    <mergeCell ref="AF304:AF307"/>
    <mergeCell ref="AG304:AG307"/>
    <mergeCell ref="AH304:AH307"/>
    <mergeCell ref="AI304:AI307"/>
    <mergeCell ref="AH308:AH309"/>
    <mergeCell ref="AH312:AH313"/>
    <mergeCell ref="AH316:AH317"/>
    <mergeCell ref="B308:B309"/>
    <mergeCell ref="B310:B311"/>
    <mergeCell ref="B312:B313"/>
    <mergeCell ref="B314:B315"/>
    <mergeCell ref="B316:B317"/>
    <mergeCell ref="B318:B319"/>
    <mergeCell ref="B304:C304"/>
    <mergeCell ref="B305:C305"/>
    <mergeCell ref="B307:C307"/>
    <mergeCell ref="AH318:AH319"/>
    <mergeCell ref="AF319:AG319"/>
    <mergeCell ref="AI319:AJ319"/>
    <mergeCell ref="AJ304:AJ307"/>
    <mergeCell ref="B302:B303"/>
    <mergeCell ref="B291:C291"/>
    <mergeCell ref="A288:A303"/>
    <mergeCell ref="AF288:AF291"/>
    <mergeCell ref="AG288:AG291"/>
    <mergeCell ref="AH288:AH291"/>
    <mergeCell ref="AI288:AI291"/>
    <mergeCell ref="A272:A287"/>
    <mergeCell ref="AF272:AF275"/>
    <mergeCell ref="AG272:AG275"/>
    <mergeCell ref="AH272:AH275"/>
    <mergeCell ref="AI272:AI275"/>
    <mergeCell ref="AH278:AH279"/>
    <mergeCell ref="AH282:AH283"/>
    <mergeCell ref="B284:B285"/>
    <mergeCell ref="B286:B287"/>
    <mergeCell ref="AH302:AH303"/>
    <mergeCell ref="AF295:AG295"/>
    <mergeCell ref="AI295:AJ295"/>
    <mergeCell ref="AH296:AH297"/>
    <mergeCell ref="AF297:AG297"/>
    <mergeCell ref="AI297:AJ297"/>
    <mergeCell ref="AH286:AH287"/>
    <mergeCell ref="AF287:AG287"/>
    <mergeCell ref="AI287:AJ287"/>
    <mergeCell ref="AJ288:AJ291"/>
    <mergeCell ref="AK302:AK303"/>
    <mergeCell ref="AF303:AG303"/>
    <mergeCell ref="AK240:AK243"/>
    <mergeCell ref="AH254:AH255"/>
    <mergeCell ref="AK254:AK255"/>
    <mergeCell ref="AF255:AG255"/>
    <mergeCell ref="AI255:AJ255"/>
    <mergeCell ref="AJ240:AJ243"/>
    <mergeCell ref="AK244:AK245"/>
    <mergeCell ref="AF245:AG245"/>
    <mergeCell ref="AI245:AJ245"/>
    <mergeCell ref="AH246:AH247"/>
    <mergeCell ref="AK246:AK247"/>
    <mergeCell ref="AF247:AG247"/>
    <mergeCell ref="AI247:AJ247"/>
    <mergeCell ref="AK252:AK253"/>
    <mergeCell ref="AF253:AG253"/>
    <mergeCell ref="AI253:AJ253"/>
    <mergeCell ref="AK248:AK249"/>
    <mergeCell ref="AK250:AK251"/>
    <mergeCell ref="AF251:AG251"/>
    <mergeCell ref="AI251:AJ251"/>
    <mergeCell ref="AK296:AK297"/>
    <mergeCell ref="AK286:AK287"/>
    <mergeCell ref="A256:A271"/>
    <mergeCell ref="AF256:AF259"/>
    <mergeCell ref="AG256:AG259"/>
    <mergeCell ref="AH256:AH259"/>
    <mergeCell ref="AI256:AI259"/>
    <mergeCell ref="A240:A255"/>
    <mergeCell ref="AF240:AF243"/>
    <mergeCell ref="AG240:AG243"/>
    <mergeCell ref="AH240:AH243"/>
    <mergeCell ref="AI240:AI243"/>
    <mergeCell ref="AH244:AH245"/>
    <mergeCell ref="AH248:AH249"/>
    <mergeCell ref="AH252:AH253"/>
    <mergeCell ref="B250:B251"/>
    <mergeCell ref="AH262:AH263"/>
    <mergeCell ref="AF249:AG249"/>
    <mergeCell ref="AI249:AJ249"/>
    <mergeCell ref="AH250:AH251"/>
    <mergeCell ref="B252:B253"/>
    <mergeCell ref="B254:B255"/>
    <mergeCell ref="B260:B261"/>
    <mergeCell ref="B262:B263"/>
    <mergeCell ref="B264:B265"/>
    <mergeCell ref="B266:B267"/>
    <mergeCell ref="A224:A239"/>
    <mergeCell ref="AF224:AF227"/>
    <mergeCell ref="AG224:AG227"/>
    <mergeCell ref="AH224:AH227"/>
    <mergeCell ref="AI224:AI227"/>
    <mergeCell ref="A208:A223"/>
    <mergeCell ref="AF208:AF211"/>
    <mergeCell ref="AG208:AG211"/>
    <mergeCell ref="AH208:AH211"/>
    <mergeCell ref="AI208:AI211"/>
    <mergeCell ref="AH214:AH215"/>
    <mergeCell ref="AH218:AH219"/>
    <mergeCell ref="B214:B215"/>
    <mergeCell ref="B216:B217"/>
    <mergeCell ref="AH230:AH231"/>
    <mergeCell ref="AH234:AH235"/>
    <mergeCell ref="B230:B231"/>
    <mergeCell ref="B232:B233"/>
    <mergeCell ref="B224:C224"/>
    <mergeCell ref="B225:C225"/>
    <mergeCell ref="B226:C226"/>
    <mergeCell ref="B227:C227"/>
    <mergeCell ref="B212:B213"/>
    <mergeCell ref="B208:C208"/>
    <mergeCell ref="A192:A207"/>
    <mergeCell ref="AF192:AF195"/>
    <mergeCell ref="AG192:AG195"/>
    <mergeCell ref="AH192:AH195"/>
    <mergeCell ref="AI192:AI195"/>
    <mergeCell ref="A176:A191"/>
    <mergeCell ref="AF176:AF179"/>
    <mergeCell ref="AG176:AG179"/>
    <mergeCell ref="AH176:AH179"/>
    <mergeCell ref="AI176:AI179"/>
    <mergeCell ref="AH180:AH181"/>
    <mergeCell ref="AH184:AH185"/>
    <mergeCell ref="AH188:AH189"/>
    <mergeCell ref="B180:B181"/>
    <mergeCell ref="AH200:AH201"/>
    <mergeCell ref="B190:B191"/>
    <mergeCell ref="B196:B197"/>
    <mergeCell ref="B198:B199"/>
    <mergeCell ref="B200:B201"/>
    <mergeCell ref="B202:B203"/>
    <mergeCell ref="B204:B205"/>
    <mergeCell ref="B206:B207"/>
    <mergeCell ref="AF185:AG185"/>
    <mergeCell ref="AI185:AJ185"/>
    <mergeCell ref="AK184:AK185"/>
    <mergeCell ref="AH186:AH187"/>
    <mergeCell ref="AK186:AK187"/>
    <mergeCell ref="AF187:AG187"/>
    <mergeCell ref="AI187:AJ187"/>
    <mergeCell ref="AK180:AK181"/>
    <mergeCell ref="AF181:AG181"/>
    <mergeCell ref="AI181:AJ181"/>
    <mergeCell ref="AH182:AH183"/>
    <mergeCell ref="AK182:AK183"/>
    <mergeCell ref="AF183:AG183"/>
    <mergeCell ref="AI183:AJ183"/>
    <mergeCell ref="AH164:AH165"/>
    <mergeCell ref="AK164:AK165"/>
    <mergeCell ref="AF165:AG165"/>
    <mergeCell ref="AI165:AJ165"/>
    <mergeCell ref="AK176:AK179"/>
    <mergeCell ref="AH166:AH167"/>
    <mergeCell ref="AK166:AK167"/>
    <mergeCell ref="AF167:AG167"/>
    <mergeCell ref="AI167:AJ167"/>
    <mergeCell ref="AH168:AH169"/>
    <mergeCell ref="AK168:AK169"/>
    <mergeCell ref="AF169:AG169"/>
    <mergeCell ref="AI169:AJ169"/>
    <mergeCell ref="AJ176:AJ179"/>
    <mergeCell ref="AH170:AH171"/>
    <mergeCell ref="AK170:AK171"/>
    <mergeCell ref="AF171:AG171"/>
    <mergeCell ref="AI171:AJ171"/>
    <mergeCell ref="AH172:AH173"/>
    <mergeCell ref="AK172:AK173"/>
    <mergeCell ref="AF173:AG173"/>
    <mergeCell ref="AI173:AJ173"/>
    <mergeCell ref="AI175:AJ175"/>
    <mergeCell ref="AH158:AH159"/>
    <mergeCell ref="AK158:AK159"/>
    <mergeCell ref="AF159:AG159"/>
    <mergeCell ref="AI159:AJ159"/>
    <mergeCell ref="A160:A175"/>
    <mergeCell ref="AF160:AF163"/>
    <mergeCell ref="AG160:AG163"/>
    <mergeCell ref="AH160:AH163"/>
    <mergeCell ref="AI160:AI163"/>
    <mergeCell ref="A144:A159"/>
    <mergeCell ref="AF144:AF147"/>
    <mergeCell ref="AG144:AG147"/>
    <mergeCell ref="AH144:AH147"/>
    <mergeCell ref="AI144:AI147"/>
    <mergeCell ref="AJ144:AJ147"/>
    <mergeCell ref="AH150:AH151"/>
    <mergeCell ref="AH154:AH155"/>
    <mergeCell ref="B156:B157"/>
    <mergeCell ref="B158:B159"/>
    <mergeCell ref="AJ160:AJ163"/>
    <mergeCell ref="AK160:AK163"/>
    <mergeCell ref="AH174:AH175"/>
    <mergeCell ref="AK174:AK175"/>
    <mergeCell ref="AF175:AG175"/>
    <mergeCell ref="AK112:AK115"/>
    <mergeCell ref="AH126:AH127"/>
    <mergeCell ref="AK126:AK127"/>
    <mergeCell ref="AF127:AG127"/>
    <mergeCell ref="AI127:AJ127"/>
    <mergeCell ref="AJ112:AJ115"/>
    <mergeCell ref="AK116:AK117"/>
    <mergeCell ref="AF117:AG117"/>
    <mergeCell ref="AI117:AJ117"/>
    <mergeCell ref="AH118:AH119"/>
    <mergeCell ref="AK118:AK119"/>
    <mergeCell ref="AF119:AG119"/>
    <mergeCell ref="AI119:AJ119"/>
    <mergeCell ref="AK124:AK125"/>
    <mergeCell ref="AF125:AG125"/>
    <mergeCell ref="AI125:AJ125"/>
    <mergeCell ref="AK120:AK121"/>
    <mergeCell ref="AK122:AK123"/>
    <mergeCell ref="AF123:AG123"/>
    <mergeCell ref="AI123:AJ123"/>
    <mergeCell ref="A128:A143"/>
    <mergeCell ref="AF128:AF131"/>
    <mergeCell ref="AG128:AG131"/>
    <mergeCell ref="AH128:AH131"/>
    <mergeCell ref="AI128:AI131"/>
    <mergeCell ref="A112:A127"/>
    <mergeCell ref="AF112:AF115"/>
    <mergeCell ref="AG112:AG115"/>
    <mergeCell ref="AH112:AH115"/>
    <mergeCell ref="AI112:AI115"/>
    <mergeCell ref="AH116:AH117"/>
    <mergeCell ref="AH120:AH121"/>
    <mergeCell ref="AH124:AH125"/>
    <mergeCell ref="B122:B123"/>
    <mergeCell ref="AH134:AH135"/>
    <mergeCell ref="AF121:AG121"/>
    <mergeCell ref="AI121:AJ121"/>
    <mergeCell ref="AH122:AH123"/>
    <mergeCell ref="B124:B125"/>
    <mergeCell ref="B126:B127"/>
    <mergeCell ref="B132:B133"/>
    <mergeCell ref="B134:B135"/>
    <mergeCell ref="B136:B137"/>
    <mergeCell ref="B138:B139"/>
    <mergeCell ref="A96:A111"/>
    <mergeCell ref="AF96:AF99"/>
    <mergeCell ref="AG96:AG99"/>
    <mergeCell ref="AH96:AH99"/>
    <mergeCell ref="AI96:AI99"/>
    <mergeCell ref="A80:A95"/>
    <mergeCell ref="AF80:AF83"/>
    <mergeCell ref="AG80:AG83"/>
    <mergeCell ref="AH80:AH83"/>
    <mergeCell ref="AI80:AI83"/>
    <mergeCell ref="AH86:AH87"/>
    <mergeCell ref="AH90:AH91"/>
    <mergeCell ref="B86:B87"/>
    <mergeCell ref="B88:B89"/>
    <mergeCell ref="AF87:AG87"/>
    <mergeCell ref="AI87:AJ87"/>
    <mergeCell ref="AF103:AG103"/>
    <mergeCell ref="AI103:AJ103"/>
    <mergeCell ref="AH102:AH103"/>
    <mergeCell ref="AH94:AH95"/>
    <mergeCell ref="AF95:AG95"/>
    <mergeCell ref="AH104:AH105"/>
    <mergeCell ref="A64:A79"/>
    <mergeCell ref="AF64:AF67"/>
    <mergeCell ref="AG64:AG67"/>
    <mergeCell ref="AH64:AH67"/>
    <mergeCell ref="AI64:AI67"/>
    <mergeCell ref="AH78:AH79"/>
    <mergeCell ref="AK78:AK79"/>
    <mergeCell ref="AF79:AG79"/>
    <mergeCell ref="AI79:AJ79"/>
    <mergeCell ref="AH68:AH69"/>
    <mergeCell ref="AK68:AK69"/>
    <mergeCell ref="AF69:AG69"/>
    <mergeCell ref="AI69:AJ69"/>
    <mergeCell ref="AH72:AH73"/>
    <mergeCell ref="AK72:AK73"/>
    <mergeCell ref="AF73:AG73"/>
    <mergeCell ref="AI73:AJ73"/>
    <mergeCell ref="B74:B75"/>
    <mergeCell ref="B76:B77"/>
    <mergeCell ref="B78:B79"/>
    <mergeCell ref="AK70:AK71"/>
    <mergeCell ref="AF71:AG71"/>
    <mergeCell ref="A48:A63"/>
    <mergeCell ref="AF48:AF51"/>
    <mergeCell ref="AG48:AG51"/>
    <mergeCell ref="AH48:AH51"/>
    <mergeCell ref="AI48:AI51"/>
    <mergeCell ref="AJ48:AJ51"/>
    <mergeCell ref="AK48:AK51"/>
    <mergeCell ref="AH54:AH55"/>
    <mergeCell ref="AK54:AK55"/>
    <mergeCell ref="AF55:AG55"/>
    <mergeCell ref="AI55:AJ55"/>
    <mergeCell ref="AH56:AH57"/>
    <mergeCell ref="AK56:AK57"/>
    <mergeCell ref="AF57:AG57"/>
    <mergeCell ref="AI57:AJ57"/>
    <mergeCell ref="AH58:AH59"/>
    <mergeCell ref="AK58:AK59"/>
    <mergeCell ref="AF59:AG59"/>
    <mergeCell ref="AI59:AJ59"/>
    <mergeCell ref="AH60:AH61"/>
    <mergeCell ref="AK60:AK61"/>
    <mergeCell ref="AF61:AG61"/>
    <mergeCell ref="AF53:AG53"/>
    <mergeCell ref="AI53:AJ53"/>
    <mergeCell ref="A32:A47"/>
    <mergeCell ref="AF32:AF35"/>
    <mergeCell ref="AG32:AG35"/>
    <mergeCell ref="AH32:AH35"/>
    <mergeCell ref="AI32:AI35"/>
    <mergeCell ref="AJ32:AJ35"/>
    <mergeCell ref="AK32:AK35"/>
    <mergeCell ref="AF21:AG21"/>
    <mergeCell ref="AI21:AJ21"/>
    <mergeCell ref="AH26:AH27"/>
    <mergeCell ref="AK26:AK27"/>
    <mergeCell ref="AH36:AH37"/>
    <mergeCell ref="AK36:AK37"/>
    <mergeCell ref="AF37:AG37"/>
    <mergeCell ref="AI37:AJ37"/>
    <mergeCell ref="AH38:AH39"/>
    <mergeCell ref="AK38:AK39"/>
    <mergeCell ref="AF39:AG39"/>
    <mergeCell ref="AI39:AJ39"/>
    <mergeCell ref="AI29:AJ29"/>
    <mergeCell ref="AF29:AG29"/>
    <mergeCell ref="AK28:AK29"/>
    <mergeCell ref="AH46:AH47"/>
    <mergeCell ref="AK46:AK47"/>
    <mergeCell ref="AI14:AK15"/>
    <mergeCell ref="AN15:AO15"/>
    <mergeCell ref="A16:A31"/>
    <mergeCell ref="AF16:AF19"/>
    <mergeCell ref="AG16:AG19"/>
    <mergeCell ref="AH16:AH19"/>
    <mergeCell ref="AI16:AI19"/>
    <mergeCell ref="AJ16:AJ19"/>
    <mergeCell ref="AK16:AK19"/>
    <mergeCell ref="AH30:AH31"/>
    <mergeCell ref="A14:C15"/>
    <mergeCell ref="D14:J14"/>
    <mergeCell ref="K14:Q14"/>
    <mergeCell ref="R14:X14"/>
    <mergeCell ref="Y14:AE14"/>
    <mergeCell ref="AF14:AH15"/>
    <mergeCell ref="AK30:AK31"/>
    <mergeCell ref="AF31:AG31"/>
    <mergeCell ref="AI31:AJ31"/>
    <mergeCell ref="AH20:AH21"/>
    <mergeCell ref="AK20:AK21"/>
    <mergeCell ref="B16:C16"/>
    <mergeCell ref="B17:C17"/>
    <mergeCell ref="B18:C18"/>
    <mergeCell ref="AD2:AJ2"/>
    <mergeCell ref="B7:N7"/>
    <mergeCell ref="B8:E8"/>
    <mergeCell ref="F8:N8"/>
    <mergeCell ref="B9:B10"/>
    <mergeCell ref="C9:C10"/>
    <mergeCell ref="AI7:AK8"/>
    <mergeCell ref="AF7:AH8"/>
    <mergeCell ref="M4:Q5"/>
    <mergeCell ref="R4:V5"/>
    <mergeCell ref="W9:W12"/>
    <mergeCell ref="AF9:AH10"/>
    <mergeCell ref="AI9:AK10"/>
    <mergeCell ref="AI11:AK12"/>
    <mergeCell ref="AF11:AH12"/>
    <mergeCell ref="AA11:AE12"/>
    <mergeCell ref="AA9:AE10"/>
    <mergeCell ref="AA7:AE8"/>
    <mergeCell ref="AA5:AE5"/>
    <mergeCell ref="A9:A12"/>
    <mergeCell ref="C4:G5"/>
    <mergeCell ref="H4:K5"/>
    <mergeCell ref="L4:L5"/>
    <mergeCell ref="D9:E10"/>
    <mergeCell ref="B11:B12"/>
    <mergeCell ref="C11:C12"/>
    <mergeCell ref="D11:E12"/>
    <mergeCell ref="F11:F12"/>
    <mergeCell ref="G11:G12"/>
  </mergeCells>
  <phoneticPr fontId="1"/>
  <conditionalFormatting sqref="AN12 D18:AE18">
    <cfRule type="containsText" dxfId="1225" priority="1438" operator="containsText" text="日">
      <formula>NOT(ISERROR(SEARCH("日",D12)))</formula>
    </cfRule>
    <cfRule type="containsText" dxfId="1224" priority="1439" operator="containsText" text="土">
      <formula>NOT(ISERROR(SEARCH("土",D12)))</formula>
    </cfRule>
  </conditionalFormatting>
  <conditionalFormatting sqref="D30 F30:AE30">
    <cfRule type="containsText" dxfId="1223" priority="1436" operator="containsText" text="正月">
      <formula>NOT(ISERROR(SEARCH("正月",D30)))</formula>
    </cfRule>
    <cfRule type="containsText" dxfId="1222" priority="1437" operator="containsText" text="夏休">
      <formula>NOT(ISERROR(SEARCH("夏休",D30)))</formula>
    </cfRule>
  </conditionalFormatting>
  <conditionalFormatting sqref="D31 F31:AE31">
    <cfRule type="containsText" dxfId="1221" priority="1434" operator="containsText" text="正月">
      <formula>NOT(ISERROR(SEARCH("正月",D31)))</formula>
    </cfRule>
    <cfRule type="containsText" dxfId="1220" priority="1435" operator="containsText" text="夏休">
      <formula>NOT(ISERROR(SEARCH("夏休",D31)))</formula>
    </cfRule>
  </conditionalFormatting>
  <conditionalFormatting sqref="D130:AE130">
    <cfRule type="containsText" dxfId="1219" priority="1432" operator="containsText" text="日">
      <formula>NOT(ISERROR(SEARCH("日",D130)))</formula>
    </cfRule>
    <cfRule type="containsText" dxfId="1218" priority="1433" operator="containsText" text="土">
      <formula>NOT(ISERROR(SEARCH("土",D130)))</formula>
    </cfRule>
  </conditionalFormatting>
  <conditionalFormatting sqref="D226:AE226">
    <cfRule type="containsText" dxfId="1217" priority="1430" operator="containsText" text="日">
      <formula>NOT(ISERROR(SEARCH("日",D226)))</formula>
    </cfRule>
    <cfRule type="containsText" dxfId="1216" priority="1431" operator="containsText" text="土">
      <formula>NOT(ISERROR(SEARCH("土",D226)))</formula>
    </cfRule>
  </conditionalFormatting>
  <conditionalFormatting sqref="D306:AE306">
    <cfRule type="containsText" dxfId="1215" priority="1428" operator="containsText" text="日">
      <formula>NOT(ISERROR(SEARCH("日",D306)))</formula>
    </cfRule>
    <cfRule type="containsText" dxfId="1214" priority="1429" operator="containsText" text="土">
      <formula>NOT(ISERROR(SEARCH("土",D306)))</formula>
    </cfRule>
  </conditionalFormatting>
  <conditionalFormatting sqref="D30:D31 F30:AE31">
    <cfRule type="containsText" dxfId="1213" priority="1320" operator="containsText" text="中止">
      <formula>NOT(ISERROR(SEARCH("中止",D30)))</formula>
    </cfRule>
    <cfRule type="containsText" dxfId="1212" priority="1427" operator="containsText" text="休">
      <formula>NOT(ISERROR(SEARCH("休",D30)))</formula>
    </cfRule>
  </conditionalFormatting>
  <conditionalFormatting sqref="D18">
    <cfRule type="expression" priority="1426">
      <formula>IF($D$19&lt;&gt;""+$E$18,)</formula>
    </cfRule>
  </conditionalFormatting>
  <conditionalFormatting sqref="D18:AE18">
    <cfRule type="expression" dxfId="1211" priority="1425">
      <formula>IF(COUNTIF(D19,"*日*"),TRUE,FALSE)</formula>
    </cfRule>
  </conditionalFormatting>
  <conditionalFormatting sqref="D34:AE34">
    <cfRule type="containsText" dxfId="1210" priority="1423" operator="containsText" text="日">
      <formula>NOT(ISERROR(SEARCH("日",D34)))</formula>
    </cfRule>
    <cfRule type="containsText" dxfId="1209" priority="1424" operator="containsText" text="土">
      <formula>NOT(ISERROR(SEARCH("土",D34)))</formula>
    </cfRule>
  </conditionalFormatting>
  <conditionalFormatting sqref="D34:AE34">
    <cfRule type="expression" priority="1422">
      <formula>IF($D$19&lt;&gt;""+$E$18,)</formula>
    </cfRule>
  </conditionalFormatting>
  <conditionalFormatting sqref="D34:AE34">
    <cfRule type="expression" dxfId="1208" priority="1421">
      <formula>IF(COUNTIF(D35,"*日*"),TRUE,FALSE)</formula>
    </cfRule>
  </conditionalFormatting>
  <conditionalFormatting sqref="D50:AE50">
    <cfRule type="containsText" dxfId="1207" priority="1419" operator="containsText" text="日">
      <formula>NOT(ISERROR(SEARCH("日",D50)))</formula>
    </cfRule>
    <cfRule type="containsText" dxfId="1206" priority="1420" operator="containsText" text="土">
      <formula>NOT(ISERROR(SEARCH("土",D50)))</formula>
    </cfRule>
  </conditionalFormatting>
  <conditionalFormatting sqref="D50:AE50">
    <cfRule type="expression" priority="1418">
      <formula>IF($D$19&lt;&gt;""+$E$18,)</formula>
    </cfRule>
  </conditionalFormatting>
  <conditionalFormatting sqref="D50:AE50">
    <cfRule type="expression" dxfId="1205" priority="1417">
      <formula>IF(COUNTIF(D51,"*日*"),TRUE,FALSE)</formula>
    </cfRule>
  </conditionalFormatting>
  <conditionalFormatting sqref="D66:AE66">
    <cfRule type="containsText" dxfId="1204" priority="1415" operator="containsText" text="日">
      <formula>NOT(ISERROR(SEARCH("日",D66)))</formula>
    </cfRule>
    <cfRule type="containsText" dxfId="1203" priority="1416" operator="containsText" text="土">
      <formula>NOT(ISERROR(SEARCH("土",D66)))</formula>
    </cfRule>
  </conditionalFormatting>
  <conditionalFormatting sqref="D66:AE66">
    <cfRule type="expression" priority="1414">
      <formula>IF($D$19&lt;&gt;""+$E$18,)</formula>
    </cfRule>
  </conditionalFormatting>
  <conditionalFormatting sqref="D66:AE66">
    <cfRule type="expression" dxfId="1202" priority="1413">
      <formula>IF(COUNTIF(D67,"*日*"),TRUE,FALSE)</formula>
    </cfRule>
  </conditionalFormatting>
  <conditionalFormatting sqref="D82:AE82">
    <cfRule type="containsText" dxfId="1201" priority="1411" operator="containsText" text="日">
      <formula>NOT(ISERROR(SEARCH("日",D82)))</formula>
    </cfRule>
    <cfRule type="containsText" dxfId="1200" priority="1412" operator="containsText" text="土">
      <formula>NOT(ISERROR(SEARCH("土",D82)))</formula>
    </cfRule>
  </conditionalFormatting>
  <conditionalFormatting sqref="D82:AE82">
    <cfRule type="expression" priority="1410">
      <formula>IF($D$19&lt;&gt;""+$E$18,)</formula>
    </cfRule>
  </conditionalFormatting>
  <conditionalFormatting sqref="D82:AE82">
    <cfRule type="expression" dxfId="1199" priority="1409">
      <formula>IF(COUNTIF(D83,"*日*"),TRUE,FALSE)</formula>
    </cfRule>
  </conditionalFormatting>
  <conditionalFormatting sqref="D98:AE98">
    <cfRule type="containsText" dxfId="1198" priority="1407" operator="containsText" text="日">
      <formula>NOT(ISERROR(SEARCH("日",D98)))</formula>
    </cfRule>
    <cfRule type="containsText" dxfId="1197" priority="1408" operator="containsText" text="土">
      <formula>NOT(ISERROR(SEARCH("土",D98)))</formula>
    </cfRule>
  </conditionalFormatting>
  <conditionalFormatting sqref="D98:AE98">
    <cfRule type="expression" priority="1406">
      <formula>IF($D$19&lt;&gt;""+$E$18,)</formula>
    </cfRule>
  </conditionalFormatting>
  <conditionalFormatting sqref="D98:AE98">
    <cfRule type="expression" dxfId="1196" priority="1405">
      <formula>IF(COUNTIF(D99,"*日*"),TRUE,FALSE)</formula>
    </cfRule>
  </conditionalFormatting>
  <conditionalFormatting sqref="D114:AE114">
    <cfRule type="containsText" dxfId="1195" priority="1403" operator="containsText" text="日">
      <formula>NOT(ISERROR(SEARCH("日",D114)))</formula>
    </cfRule>
    <cfRule type="containsText" dxfId="1194" priority="1404" operator="containsText" text="土">
      <formula>NOT(ISERROR(SEARCH("土",D114)))</formula>
    </cfRule>
  </conditionalFormatting>
  <conditionalFormatting sqref="D114:AE114">
    <cfRule type="expression" priority="1402">
      <formula>IF($D$19&lt;&gt;""+$E$18,)</formula>
    </cfRule>
  </conditionalFormatting>
  <conditionalFormatting sqref="D114:AE114">
    <cfRule type="expression" dxfId="1193" priority="1401">
      <formula>IF(COUNTIF(D115,"*日*"),TRUE,FALSE)</formula>
    </cfRule>
  </conditionalFormatting>
  <conditionalFormatting sqref="D130:AE130">
    <cfRule type="expression" dxfId="1192" priority="1400">
      <formula>IF(COUNTIF(D131,"*日*"),TRUE,FALSE)</formula>
    </cfRule>
  </conditionalFormatting>
  <conditionalFormatting sqref="D146:AE146">
    <cfRule type="containsText" dxfId="1191" priority="1398" operator="containsText" text="日">
      <formula>NOT(ISERROR(SEARCH("日",D146)))</formula>
    </cfRule>
    <cfRule type="containsText" dxfId="1190" priority="1399" operator="containsText" text="土">
      <formula>NOT(ISERROR(SEARCH("土",D146)))</formula>
    </cfRule>
  </conditionalFormatting>
  <conditionalFormatting sqref="D146:AE146">
    <cfRule type="expression" dxfId="1189" priority="1397">
      <formula>IF(COUNTIF(D147,"*日*"),TRUE,FALSE)</formula>
    </cfRule>
  </conditionalFormatting>
  <conditionalFormatting sqref="D162:AE162">
    <cfRule type="containsText" dxfId="1188" priority="1395" operator="containsText" text="日">
      <formula>NOT(ISERROR(SEARCH("日",D162)))</formula>
    </cfRule>
    <cfRule type="containsText" dxfId="1187" priority="1396" operator="containsText" text="土">
      <formula>NOT(ISERROR(SEARCH("土",D162)))</formula>
    </cfRule>
  </conditionalFormatting>
  <conditionalFormatting sqref="D162:AE162">
    <cfRule type="expression" dxfId="1186" priority="1394">
      <formula>IF(COUNTIF(D163,"*日*"),TRUE,FALSE)</formula>
    </cfRule>
  </conditionalFormatting>
  <conditionalFormatting sqref="D178:AE178">
    <cfRule type="containsText" dxfId="1185" priority="1392" operator="containsText" text="日">
      <formula>NOT(ISERROR(SEARCH("日",D178)))</formula>
    </cfRule>
    <cfRule type="containsText" dxfId="1184" priority="1393" operator="containsText" text="土">
      <formula>NOT(ISERROR(SEARCH("土",D178)))</formula>
    </cfRule>
  </conditionalFormatting>
  <conditionalFormatting sqref="D178:AE178">
    <cfRule type="expression" dxfId="1183" priority="1391">
      <formula>IF(COUNTIF(D179,"*日*"),TRUE,FALSE)</formula>
    </cfRule>
  </conditionalFormatting>
  <conditionalFormatting sqref="D194:AE194">
    <cfRule type="containsText" dxfId="1182" priority="1389" operator="containsText" text="日">
      <formula>NOT(ISERROR(SEARCH("日",D194)))</formula>
    </cfRule>
    <cfRule type="containsText" dxfId="1181" priority="1390" operator="containsText" text="土">
      <formula>NOT(ISERROR(SEARCH("土",D194)))</formula>
    </cfRule>
  </conditionalFormatting>
  <conditionalFormatting sqref="D194:AE194">
    <cfRule type="expression" dxfId="1180" priority="1388">
      <formula>IF(COUNTIF(D195,"*日*"),TRUE,FALSE)</formula>
    </cfRule>
  </conditionalFormatting>
  <conditionalFormatting sqref="D210:AE210">
    <cfRule type="containsText" dxfId="1179" priority="1386" operator="containsText" text="日">
      <formula>NOT(ISERROR(SEARCH("日",D210)))</formula>
    </cfRule>
    <cfRule type="containsText" dxfId="1178" priority="1387" operator="containsText" text="土">
      <formula>NOT(ISERROR(SEARCH("土",D210)))</formula>
    </cfRule>
  </conditionalFormatting>
  <conditionalFormatting sqref="D210:AE210">
    <cfRule type="expression" dxfId="1177" priority="1385">
      <formula>IF(COUNTIF(D211,"*日*"),TRUE,FALSE)</formula>
    </cfRule>
  </conditionalFormatting>
  <conditionalFormatting sqref="D226:AE226">
    <cfRule type="expression" dxfId="1176" priority="1384">
      <formula>IF(COUNTIF(D227,"*日*"),TRUE,FALSE)</formula>
    </cfRule>
  </conditionalFormatting>
  <conditionalFormatting sqref="D242:AE242">
    <cfRule type="containsText" dxfId="1175" priority="1382" operator="containsText" text="日">
      <formula>NOT(ISERROR(SEARCH("日",D242)))</formula>
    </cfRule>
    <cfRule type="containsText" dxfId="1174" priority="1383" operator="containsText" text="土">
      <formula>NOT(ISERROR(SEARCH("土",D242)))</formula>
    </cfRule>
  </conditionalFormatting>
  <conditionalFormatting sqref="D242:AE242">
    <cfRule type="expression" dxfId="1173" priority="1381">
      <formula>IF(COUNTIF(D243,"*日*"),TRUE,FALSE)</formula>
    </cfRule>
  </conditionalFormatting>
  <conditionalFormatting sqref="D258:AE258">
    <cfRule type="containsText" dxfId="1172" priority="1379" operator="containsText" text="日">
      <formula>NOT(ISERROR(SEARCH("日",D258)))</formula>
    </cfRule>
    <cfRule type="containsText" dxfId="1171" priority="1380" operator="containsText" text="土">
      <formula>NOT(ISERROR(SEARCH("土",D258)))</formula>
    </cfRule>
  </conditionalFormatting>
  <conditionalFormatting sqref="D258:AE258">
    <cfRule type="expression" dxfId="1170" priority="1378">
      <formula>IF(COUNTIF(D259,"*日*"),TRUE,FALSE)</formula>
    </cfRule>
  </conditionalFormatting>
  <conditionalFormatting sqref="D274:AE274">
    <cfRule type="containsText" dxfId="1169" priority="1376" operator="containsText" text="日">
      <formula>NOT(ISERROR(SEARCH("日",D274)))</formula>
    </cfRule>
    <cfRule type="containsText" dxfId="1168" priority="1377" operator="containsText" text="土">
      <formula>NOT(ISERROR(SEARCH("土",D274)))</formula>
    </cfRule>
  </conditionalFormatting>
  <conditionalFormatting sqref="D274:AE274">
    <cfRule type="expression" dxfId="1167" priority="1375">
      <formula>IF(COUNTIF(D275,"*日*"),TRUE,FALSE)</formula>
    </cfRule>
  </conditionalFormatting>
  <conditionalFormatting sqref="D290:AE290">
    <cfRule type="containsText" dxfId="1166" priority="1373" operator="containsText" text="日">
      <formula>NOT(ISERROR(SEARCH("日",D290)))</formula>
    </cfRule>
    <cfRule type="containsText" dxfId="1165" priority="1374" operator="containsText" text="土">
      <formula>NOT(ISERROR(SEARCH("土",D290)))</formula>
    </cfRule>
  </conditionalFormatting>
  <conditionalFormatting sqref="D290:AE290">
    <cfRule type="expression" dxfId="1164" priority="1372">
      <formula>IF(COUNTIF(D291,"*日*"),TRUE,FALSE)</formula>
    </cfRule>
  </conditionalFormatting>
  <conditionalFormatting sqref="D306:AE306">
    <cfRule type="expression" dxfId="1163" priority="1371">
      <formula>IF(COUNTIF(D307,"*日*"),TRUE,FALSE)</formula>
    </cfRule>
  </conditionalFormatting>
  <conditionalFormatting sqref="D322:AE322">
    <cfRule type="containsText" dxfId="1162" priority="1369" operator="containsText" text="日">
      <formula>NOT(ISERROR(SEARCH("日",D322)))</formula>
    </cfRule>
    <cfRule type="containsText" dxfId="1161" priority="1370" operator="containsText" text="土">
      <formula>NOT(ISERROR(SEARCH("土",D322)))</formula>
    </cfRule>
  </conditionalFormatting>
  <conditionalFormatting sqref="D322:AE322">
    <cfRule type="expression" dxfId="1160" priority="1368">
      <formula>IF(COUNTIF(D323,"*日*"),TRUE,FALSE)</formula>
    </cfRule>
  </conditionalFormatting>
  <conditionalFormatting sqref="D46:L46 AC46:AE46">
    <cfRule type="containsText" dxfId="1159" priority="1366" operator="containsText" text="正月">
      <formula>NOT(ISERROR(SEARCH("正月",D46)))</formula>
    </cfRule>
    <cfRule type="containsText" dxfId="1158" priority="1367" operator="containsText" text="夏休">
      <formula>NOT(ISERROR(SEARCH("夏休",D46)))</formula>
    </cfRule>
  </conditionalFormatting>
  <conditionalFormatting sqref="D47:L47 AC47:AE47">
    <cfRule type="containsText" dxfId="1157" priority="1364" operator="containsText" text="正月">
      <formula>NOT(ISERROR(SEARCH("正月",D47)))</formula>
    </cfRule>
    <cfRule type="containsText" dxfId="1156" priority="1365" operator="containsText" text="夏休">
      <formula>NOT(ISERROR(SEARCH("夏休",D47)))</formula>
    </cfRule>
  </conditionalFormatting>
  <conditionalFormatting sqref="D46:L47 AC46:AE47">
    <cfRule type="containsText" dxfId="1155" priority="1319" operator="containsText" text="中止">
      <formula>NOT(ISERROR(SEARCH("中止",D46)))</formula>
    </cfRule>
    <cfRule type="containsText" dxfId="1154" priority="1363" operator="containsText" text="休日">
      <formula>NOT(ISERROR(SEARCH("休日",D46)))</formula>
    </cfRule>
  </conditionalFormatting>
  <conditionalFormatting sqref="D62:AE62">
    <cfRule type="containsText" dxfId="1153" priority="1361" operator="containsText" text="正月">
      <formula>NOT(ISERROR(SEARCH("正月",D62)))</formula>
    </cfRule>
    <cfRule type="containsText" dxfId="1152" priority="1362" operator="containsText" text="夏休">
      <formula>NOT(ISERROR(SEARCH("夏休",D62)))</formula>
    </cfRule>
  </conditionalFormatting>
  <conditionalFormatting sqref="D63:AE63">
    <cfRule type="containsText" dxfId="1151" priority="1359" operator="containsText" text="正月">
      <formula>NOT(ISERROR(SEARCH("正月",D63)))</formula>
    </cfRule>
    <cfRule type="containsText" dxfId="1150" priority="1360" operator="containsText" text="夏休">
      <formula>NOT(ISERROR(SEARCH("夏休",D63)))</formula>
    </cfRule>
  </conditionalFormatting>
  <conditionalFormatting sqref="D62:AE63">
    <cfRule type="containsText" dxfId="1149" priority="1318" operator="containsText" text="中止">
      <formula>NOT(ISERROR(SEARCH("中止",D62)))</formula>
    </cfRule>
    <cfRule type="containsText" dxfId="1148" priority="1358" operator="containsText" text="休日">
      <formula>NOT(ISERROR(SEARCH("休日",D62)))</formula>
    </cfRule>
  </conditionalFormatting>
  <conditionalFormatting sqref="D78:AE78">
    <cfRule type="containsText" dxfId="1147" priority="1356" operator="containsText" text="正月">
      <formula>NOT(ISERROR(SEARCH("正月",D78)))</formula>
    </cfRule>
    <cfRule type="containsText" dxfId="1146" priority="1357" operator="containsText" text="夏休">
      <formula>NOT(ISERROR(SEARCH("夏休",D78)))</formula>
    </cfRule>
  </conditionalFormatting>
  <conditionalFormatting sqref="D79:AE79">
    <cfRule type="containsText" dxfId="1145" priority="1354" operator="containsText" text="正月">
      <formula>NOT(ISERROR(SEARCH("正月",D79)))</formula>
    </cfRule>
    <cfRule type="containsText" dxfId="1144" priority="1355" operator="containsText" text="夏休">
      <formula>NOT(ISERROR(SEARCH("夏休",D79)))</formula>
    </cfRule>
  </conditionalFormatting>
  <conditionalFormatting sqref="D78:AE79">
    <cfRule type="containsText" dxfId="1143" priority="1317" operator="containsText" text="中止">
      <formula>NOT(ISERROR(SEARCH("中止",D78)))</formula>
    </cfRule>
    <cfRule type="containsText" dxfId="1142" priority="1353" operator="containsText" text="休日">
      <formula>NOT(ISERROR(SEARCH("休日",D78)))</formula>
    </cfRule>
  </conditionalFormatting>
  <conditionalFormatting sqref="D94:AE94">
    <cfRule type="containsText" dxfId="1141" priority="1351" operator="containsText" text="正月">
      <formula>NOT(ISERROR(SEARCH("正月",D94)))</formula>
    </cfRule>
    <cfRule type="containsText" dxfId="1140" priority="1352" operator="containsText" text="夏休">
      <formula>NOT(ISERROR(SEARCH("夏休",D94)))</formula>
    </cfRule>
  </conditionalFormatting>
  <conditionalFormatting sqref="D95:AE95">
    <cfRule type="containsText" dxfId="1139" priority="1349" operator="containsText" text="正月">
      <formula>NOT(ISERROR(SEARCH("正月",D95)))</formula>
    </cfRule>
    <cfRule type="containsText" dxfId="1138" priority="1350" operator="containsText" text="夏休">
      <formula>NOT(ISERROR(SEARCH("夏休",D95)))</formula>
    </cfRule>
  </conditionalFormatting>
  <conditionalFormatting sqref="D94:AE95">
    <cfRule type="containsText" dxfId="1137" priority="1316" operator="containsText" text="中止">
      <formula>NOT(ISERROR(SEARCH("中止",D94)))</formula>
    </cfRule>
    <cfRule type="containsText" dxfId="1136" priority="1348" operator="containsText" text="休日">
      <formula>NOT(ISERROR(SEARCH("休日",D94)))</formula>
    </cfRule>
  </conditionalFormatting>
  <conditionalFormatting sqref="D110:AE110">
    <cfRule type="containsText" dxfId="1135" priority="1346" operator="containsText" text="正月">
      <formula>NOT(ISERROR(SEARCH("正月",D110)))</formula>
    </cfRule>
    <cfRule type="containsText" dxfId="1134" priority="1347" operator="containsText" text="夏休">
      <formula>NOT(ISERROR(SEARCH("夏休",D110)))</formula>
    </cfRule>
  </conditionalFormatting>
  <conditionalFormatting sqref="D111:AE111">
    <cfRule type="containsText" dxfId="1133" priority="1344" operator="containsText" text="正月">
      <formula>NOT(ISERROR(SEARCH("正月",D111)))</formula>
    </cfRule>
    <cfRule type="containsText" dxfId="1132" priority="1345" operator="containsText" text="夏休">
      <formula>NOT(ISERROR(SEARCH("夏休",D111)))</formula>
    </cfRule>
  </conditionalFormatting>
  <conditionalFormatting sqref="D110:AE111">
    <cfRule type="containsText" dxfId="1131" priority="1315" operator="containsText" text="中止">
      <formula>NOT(ISERROR(SEARCH("中止",D110)))</formula>
    </cfRule>
    <cfRule type="containsText" dxfId="1130" priority="1343" operator="containsText" text="休日">
      <formula>NOT(ISERROR(SEARCH("休日",D110)))</formula>
    </cfRule>
  </conditionalFormatting>
  <conditionalFormatting sqref="D126:AE126">
    <cfRule type="containsText" dxfId="1129" priority="1341" operator="containsText" text="正月">
      <formula>NOT(ISERROR(SEARCH("正月",D126)))</formula>
    </cfRule>
    <cfRule type="containsText" dxfId="1128" priority="1342" operator="containsText" text="夏休">
      <formula>NOT(ISERROR(SEARCH("夏休",D126)))</formula>
    </cfRule>
  </conditionalFormatting>
  <conditionalFormatting sqref="D127:AE127">
    <cfRule type="containsText" dxfId="1127" priority="1339" operator="containsText" text="正月">
      <formula>NOT(ISERROR(SEARCH("正月",D127)))</formula>
    </cfRule>
    <cfRule type="containsText" dxfId="1126" priority="1340" operator="containsText" text="夏休">
      <formula>NOT(ISERROR(SEARCH("夏休",D127)))</formula>
    </cfRule>
  </conditionalFormatting>
  <conditionalFormatting sqref="D126:AE127">
    <cfRule type="containsText" dxfId="1125" priority="1314" operator="containsText" text="中止">
      <formula>NOT(ISERROR(SEARCH("中止",D126)))</formula>
    </cfRule>
    <cfRule type="containsText" dxfId="1124" priority="1338" operator="containsText" text="休日">
      <formula>NOT(ISERROR(SEARCH("休日",D126)))</formula>
    </cfRule>
  </conditionalFormatting>
  <conditionalFormatting sqref="D142:AE142">
    <cfRule type="containsText" dxfId="1123" priority="1336" operator="containsText" text="正月">
      <formula>NOT(ISERROR(SEARCH("正月",D142)))</formula>
    </cfRule>
    <cfRule type="containsText" dxfId="1122" priority="1337" operator="containsText" text="夏休">
      <formula>NOT(ISERROR(SEARCH("夏休",D142)))</formula>
    </cfRule>
  </conditionalFormatting>
  <conditionalFormatting sqref="D143:AE143">
    <cfRule type="containsText" dxfId="1121" priority="1334" operator="containsText" text="正月">
      <formula>NOT(ISERROR(SEARCH("正月",D143)))</formula>
    </cfRule>
    <cfRule type="containsText" dxfId="1120" priority="1335" operator="containsText" text="夏休">
      <formula>NOT(ISERROR(SEARCH("夏休",D143)))</formula>
    </cfRule>
  </conditionalFormatting>
  <conditionalFormatting sqref="D142:AE143">
    <cfRule type="containsText" dxfId="1119" priority="1313" operator="containsText" text="中止">
      <formula>NOT(ISERROR(SEARCH("中止",D142)))</formula>
    </cfRule>
    <cfRule type="containsText" dxfId="1118" priority="1333" operator="containsText" text="休日">
      <formula>NOT(ISERROR(SEARCH("休日",D142)))</formula>
    </cfRule>
  </conditionalFormatting>
  <conditionalFormatting sqref="D158:AE158">
    <cfRule type="containsText" dxfId="1117" priority="1331" operator="containsText" text="正月">
      <formula>NOT(ISERROR(SEARCH("正月",D158)))</formula>
    </cfRule>
    <cfRule type="containsText" dxfId="1116" priority="1332" operator="containsText" text="夏休">
      <formula>NOT(ISERROR(SEARCH("夏休",D158)))</formula>
    </cfRule>
  </conditionalFormatting>
  <conditionalFormatting sqref="D159:AE159">
    <cfRule type="containsText" dxfId="1115" priority="1329" operator="containsText" text="正月">
      <formula>NOT(ISERROR(SEARCH("正月",D159)))</formula>
    </cfRule>
    <cfRule type="containsText" dxfId="1114" priority="1330" operator="containsText" text="夏休">
      <formula>NOT(ISERROR(SEARCH("夏休",D159)))</formula>
    </cfRule>
  </conditionalFormatting>
  <conditionalFormatting sqref="D158:AE159">
    <cfRule type="containsText" dxfId="1113" priority="1312" operator="containsText" text="中止">
      <formula>NOT(ISERROR(SEARCH("中止",D158)))</formula>
    </cfRule>
    <cfRule type="containsText" dxfId="1112" priority="1328" operator="containsText" text="休日">
      <formula>NOT(ISERROR(SEARCH("休日",D158)))</formula>
    </cfRule>
  </conditionalFormatting>
  <conditionalFormatting sqref="D174:AE174">
    <cfRule type="containsText" dxfId="1111" priority="1326" operator="containsText" text="正月">
      <formula>NOT(ISERROR(SEARCH("正月",D174)))</formula>
    </cfRule>
    <cfRule type="containsText" dxfId="1110" priority="1327" operator="containsText" text="夏休">
      <formula>NOT(ISERROR(SEARCH("夏休",D174)))</formula>
    </cfRule>
  </conditionalFormatting>
  <conditionalFormatting sqref="D175:AE175">
    <cfRule type="containsText" dxfId="1109" priority="1324" operator="containsText" text="正月">
      <formula>NOT(ISERROR(SEARCH("正月",D175)))</formula>
    </cfRule>
    <cfRule type="containsText" dxfId="1108" priority="1325" operator="containsText" text="夏休">
      <formula>NOT(ISERROR(SEARCH("夏休",D175)))</formula>
    </cfRule>
  </conditionalFormatting>
  <conditionalFormatting sqref="D174:AE175">
    <cfRule type="containsText" dxfId="1107" priority="1311" operator="containsText" text="中止">
      <formula>NOT(ISERROR(SEARCH("中止",D174)))</formula>
    </cfRule>
    <cfRule type="containsText" dxfId="1106" priority="1323" operator="containsText" text="休日">
      <formula>NOT(ISERROR(SEARCH("休日",D174)))</formula>
    </cfRule>
  </conditionalFormatting>
  <conditionalFormatting sqref="AK30:AK31">
    <cfRule type="containsText" dxfId="1105" priority="1322" operator="containsText" text="未達成">
      <formula>NOT(ISERROR(SEARCH("未達成",AK30)))</formula>
    </cfRule>
  </conditionalFormatting>
  <conditionalFormatting sqref="AH30:AH31">
    <cfRule type="containsText" dxfId="1104" priority="1321" operator="containsText" text="休暇不足">
      <formula>NOT(ISERROR(SEARCH("休暇不足",AH30)))</formula>
    </cfRule>
  </conditionalFormatting>
  <conditionalFormatting sqref="D190:AE190">
    <cfRule type="containsText" dxfId="1103" priority="1309" operator="containsText" text="正月">
      <formula>NOT(ISERROR(SEARCH("正月",D190)))</formula>
    </cfRule>
    <cfRule type="containsText" dxfId="1102" priority="1310" operator="containsText" text="夏休">
      <formula>NOT(ISERROR(SEARCH("夏休",D190)))</formula>
    </cfRule>
  </conditionalFormatting>
  <conditionalFormatting sqref="D191:AE191">
    <cfRule type="containsText" dxfId="1101" priority="1307" operator="containsText" text="正月">
      <formula>NOT(ISERROR(SEARCH("正月",D191)))</formula>
    </cfRule>
    <cfRule type="containsText" dxfId="1100" priority="1308" operator="containsText" text="夏休">
      <formula>NOT(ISERROR(SEARCH("夏休",D191)))</formula>
    </cfRule>
  </conditionalFormatting>
  <conditionalFormatting sqref="D190:AE191">
    <cfRule type="containsText" dxfId="1099" priority="1305" operator="containsText" text="中止">
      <formula>NOT(ISERROR(SEARCH("中止",D190)))</formula>
    </cfRule>
    <cfRule type="containsText" dxfId="1098" priority="1306" operator="containsText" text="休日">
      <formula>NOT(ISERROR(SEARCH("休日",D190)))</formula>
    </cfRule>
  </conditionalFormatting>
  <conditionalFormatting sqref="D206:AE206">
    <cfRule type="containsText" dxfId="1097" priority="1303" operator="containsText" text="正月">
      <formula>NOT(ISERROR(SEARCH("正月",D206)))</formula>
    </cfRule>
    <cfRule type="containsText" dxfId="1096" priority="1304" operator="containsText" text="夏休">
      <formula>NOT(ISERROR(SEARCH("夏休",D206)))</formula>
    </cfRule>
  </conditionalFormatting>
  <conditionalFormatting sqref="D207:AE207">
    <cfRule type="containsText" dxfId="1095" priority="1301" operator="containsText" text="正月">
      <formula>NOT(ISERROR(SEARCH("正月",D207)))</formula>
    </cfRule>
    <cfRule type="containsText" dxfId="1094" priority="1302" operator="containsText" text="夏休">
      <formula>NOT(ISERROR(SEARCH("夏休",D207)))</formula>
    </cfRule>
  </conditionalFormatting>
  <conditionalFormatting sqref="D206:AE207">
    <cfRule type="containsText" dxfId="1093" priority="1299" operator="containsText" text="中止">
      <formula>NOT(ISERROR(SEARCH("中止",D206)))</formula>
    </cfRule>
    <cfRule type="containsText" dxfId="1092" priority="1300" operator="containsText" text="休日">
      <formula>NOT(ISERROR(SEARCH("休日",D206)))</formula>
    </cfRule>
  </conditionalFormatting>
  <conditionalFormatting sqref="D222:AE222">
    <cfRule type="containsText" dxfId="1091" priority="1297" operator="containsText" text="正月">
      <formula>NOT(ISERROR(SEARCH("正月",D222)))</formula>
    </cfRule>
    <cfRule type="containsText" dxfId="1090" priority="1298" operator="containsText" text="夏休">
      <formula>NOT(ISERROR(SEARCH("夏休",D222)))</formula>
    </cfRule>
  </conditionalFormatting>
  <conditionalFormatting sqref="D223:AE223">
    <cfRule type="containsText" dxfId="1089" priority="1295" operator="containsText" text="正月">
      <formula>NOT(ISERROR(SEARCH("正月",D223)))</formula>
    </cfRule>
    <cfRule type="containsText" dxfId="1088" priority="1296" operator="containsText" text="夏休">
      <formula>NOT(ISERROR(SEARCH("夏休",D223)))</formula>
    </cfRule>
  </conditionalFormatting>
  <conditionalFormatting sqref="D222:AE223">
    <cfRule type="containsText" dxfId="1087" priority="1293" operator="containsText" text="中止">
      <formula>NOT(ISERROR(SEARCH("中止",D222)))</formula>
    </cfRule>
    <cfRule type="containsText" dxfId="1086" priority="1294" operator="containsText" text="休日">
      <formula>NOT(ISERROR(SEARCH("休日",D222)))</formula>
    </cfRule>
  </conditionalFormatting>
  <conditionalFormatting sqref="D238:AE238">
    <cfRule type="containsText" dxfId="1085" priority="1291" operator="containsText" text="正月">
      <formula>NOT(ISERROR(SEARCH("正月",D238)))</formula>
    </cfRule>
    <cfRule type="containsText" dxfId="1084" priority="1292" operator="containsText" text="夏休">
      <formula>NOT(ISERROR(SEARCH("夏休",D238)))</formula>
    </cfRule>
  </conditionalFormatting>
  <conditionalFormatting sqref="D239:AE239">
    <cfRule type="containsText" dxfId="1083" priority="1289" operator="containsText" text="正月">
      <formula>NOT(ISERROR(SEARCH("正月",D239)))</formula>
    </cfRule>
    <cfRule type="containsText" dxfId="1082" priority="1290" operator="containsText" text="夏休">
      <formula>NOT(ISERROR(SEARCH("夏休",D239)))</formula>
    </cfRule>
  </conditionalFormatting>
  <conditionalFormatting sqref="D238:AE239">
    <cfRule type="containsText" dxfId="1081" priority="1287" operator="containsText" text="中止">
      <formula>NOT(ISERROR(SEARCH("中止",D238)))</formula>
    </cfRule>
    <cfRule type="containsText" dxfId="1080" priority="1288" operator="containsText" text="休日">
      <formula>NOT(ISERROR(SEARCH("休日",D238)))</formula>
    </cfRule>
  </conditionalFormatting>
  <conditionalFormatting sqref="D254:AE254">
    <cfRule type="containsText" dxfId="1079" priority="1285" operator="containsText" text="正月">
      <formula>NOT(ISERROR(SEARCH("正月",D254)))</formula>
    </cfRule>
    <cfRule type="containsText" dxfId="1078" priority="1286" operator="containsText" text="夏休">
      <formula>NOT(ISERROR(SEARCH("夏休",D254)))</formula>
    </cfRule>
  </conditionalFormatting>
  <conditionalFormatting sqref="D255:AE255">
    <cfRule type="containsText" dxfId="1077" priority="1283" operator="containsText" text="正月">
      <formula>NOT(ISERROR(SEARCH("正月",D255)))</formula>
    </cfRule>
    <cfRule type="containsText" dxfId="1076" priority="1284" operator="containsText" text="夏休">
      <formula>NOT(ISERROR(SEARCH("夏休",D255)))</formula>
    </cfRule>
  </conditionalFormatting>
  <conditionalFormatting sqref="D254:AE255">
    <cfRule type="containsText" dxfId="1075" priority="1281" operator="containsText" text="中止">
      <formula>NOT(ISERROR(SEARCH("中止",D254)))</formula>
    </cfRule>
    <cfRule type="containsText" dxfId="1074" priority="1282" operator="containsText" text="休日">
      <formula>NOT(ISERROR(SEARCH("休日",D254)))</formula>
    </cfRule>
  </conditionalFormatting>
  <conditionalFormatting sqref="D270:AE270">
    <cfRule type="containsText" dxfId="1073" priority="1279" operator="containsText" text="正月">
      <formula>NOT(ISERROR(SEARCH("正月",D270)))</formula>
    </cfRule>
    <cfRule type="containsText" dxfId="1072" priority="1280" operator="containsText" text="夏休">
      <formula>NOT(ISERROR(SEARCH("夏休",D270)))</formula>
    </cfRule>
  </conditionalFormatting>
  <conditionalFormatting sqref="D271:AE271">
    <cfRule type="containsText" dxfId="1071" priority="1277" operator="containsText" text="正月">
      <formula>NOT(ISERROR(SEARCH("正月",D271)))</formula>
    </cfRule>
    <cfRule type="containsText" dxfId="1070" priority="1278" operator="containsText" text="夏休">
      <formula>NOT(ISERROR(SEARCH("夏休",D271)))</formula>
    </cfRule>
  </conditionalFormatting>
  <conditionalFormatting sqref="D270:AE271">
    <cfRule type="containsText" dxfId="1069" priority="1275" operator="containsText" text="中止">
      <formula>NOT(ISERROR(SEARCH("中止",D270)))</formula>
    </cfRule>
    <cfRule type="containsText" dxfId="1068" priority="1276" operator="containsText" text="休日">
      <formula>NOT(ISERROR(SEARCH("休日",D270)))</formula>
    </cfRule>
  </conditionalFormatting>
  <conditionalFormatting sqref="D286:AE286">
    <cfRule type="containsText" dxfId="1067" priority="1273" operator="containsText" text="正月">
      <formula>NOT(ISERROR(SEARCH("正月",D286)))</formula>
    </cfRule>
    <cfRule type="containsText" dxfId="1066" priority="1274" operator="containsText" text="夏休">
      <formula>NOT(ISERROR(SEARCH("夏休",D286)))</formula>
    </cfRule>
  </conditionalFormatting>
  <conditionalFormatting sqref="D287:AE287">
    <cfRule type="containsText" dxfId="1065" priority="1271" operator="containsText" text="正月">
      <formula>NOT(ISERROR(SEARCH("正月",D287)))</formula>
    </cfRule>
    <cfRule type="containsText" dxfId="1064" priority="1272" operator="containsText" text="夏休">
      <formula>NOT(ISERROR(SEARCH("夏休",D287)))</formula>
    </cfRule>
  </conditionalFormatting>
  <conditionalFormatting sqref="D286:AE287">
    <cfRule type="containsText" dxfId="1063" priority="1269" operator="containsText" text="中止">
      <formula>NOT(ISERROR(SEARCH("中止",D286)))</formula>
    </cfRule>
    <cfRule type="containsText" dxfId="1062" priority="1270" operator="containsText" text="休日">
      <formula>NOT(ISERROR(SEARCH("休日",D286)))</formula>
    </cfRule>
  </conditionalFormatting>
  <conditionalFormatting sqref="D302:AE302">
    <cfRule type="containsText" dxfId="1061" priority="1267" operator="containsText" text="正月">
      <formula>NOT(ISERROR(SEARCH("正月",D302)))</formula>
    </cfRule>
    <cfRule type="containsText" dxfId="1060" priority="1268" operator="containsText" text="夏休">
      <formula>NOT(ISERROR(SEARCH("夏休",D302)))</formula>
    </cfRule>
  </conditionalFormatting>
  <conditionalFormatting sqref="D303:AE303">
    <cfRule type="containsText" dxfId="1059" priority="1265" operator="containsText" text="正月">
      <formula>NOT(ISERROR(SEARCH("正月",D303)))</formula>
    </cfRule>
    <cfRule type="containsText" dxfId="1058" priority="1266" operator="containsText" text="夏休">
      <formula>NOT(ISERROR(SEARCH("夏休",D303)))</formula>
    </cfRule>
  </conditionalFormatting>
  <conditionalFormatting sqref="D302:AE303">
    <cfRule type="containsText" dxfId="1057" priority="1263" operator="containsText" text="中止">
      <formula>NOT(ISERROR(SEARCH("中止",D302)))</formula>
    </cfRule>
    <cfRule type="containsText" dxfId="1056" priority="1264" operator="containsText" text="休日">
      <formula>NOT(ISERROR(SEARCH("休日",D302)))</formula>
    </cfRule>
  </conditionalFormatting>
  <conditionalFormatting sqref="D318:AE318">
    <cfRule type="containsText" dxfId="1055" priority="1261" operator="containsText" text="正月">
      <formula>NOT(ISERROR(SEARCH("正月",D318)))</formula>
    </cfRule>
    <cfRule type="containsText" dxfId="1054" priority="1262" operator="containsText" text="夏休">
      <formula>NOT(ISERROR(SEARCH("夏休",D318)))</formula>
    </cfRule>
  </conditionalFormatting>
  <conditionalFormatting sqref="D319:AE319">
    <cfRule type="containsText" dxfId="1053" priority="1259" operator="containsText" text="正月">
      <formula>NOT(ISERROR(SEARCH("正月",D319)))</formula>
    </cfRule>
    <cfRule type="containsText" dxfId="1052" priority="1260" operator="containsText" text="夏休">
      <formula>NOT(ISERROR(SEARCH("夏休",D319)))</formula>
    </cfRule>
  </conditionalFormatting>
  <conditionalFormatting sqref="D318:AE319">
    <cfRule type="containsText" dxfId="1051" priority="1257" operator="containsText" text="中止">
      <formula>NOT(ISERROR(SEARCH("中止",D318)))</formula>
    </cfRule>
    <cfRule type="containsText" dxfId="1050" priority="1258" operator="containsText" text="休日">
      <formula>NOT(ISERROR(SEARCH("休日",D318)))</formula>
    </cfRule>
  </conditionalFormatting>
  <conditionalFormatting sqref="D334:AE334">
    <cfRule type="containsText" dxfId="1049" priority="1255" operator="containsText" text="正月">
      <formula>NOT(ISERROR(SEARCH("正月",D334)))</formula>
    </cfRule>
    <cfRule type="containsText" dxfId="1048" priority="1256" operator="containsText" text="夏休">
      <formula>NOT(ISERROR(SEARCH("夏休",D334)))</formula>
    </cfRule>
  </conditionalFormatting>
  <conditionalFormatting sqref="D335:AE335">
    <cfRule type="containsText" dxfId="1047" priority="1253" operator="containsText" text="正月">
      <formula>NOT(ISERROR(SEARCH("正月",D335)))</formula>
    </cfRule>
    <cfRule type="containsText" dxfId="1046" priority="1254" operator="containsText" text="夏休">
      <formula>NOT(ISERROR(SEARCH("夏休",D335)))</formula>
    </cfRule>
  </conditionalFormatting>
  <conditionalFormatting sqref="D334:AE335">
    <cfRule type="containsText" dxfId="1045" priority="1251" operator="containsText" text="中止">
      <formula>NOT(ISERROR(SEARCH("中止",D334)))</formula>
    </cfRule>
    <cfRule type="containsText" dxfId="1044" priority="1252" operator="containsText" text="休日">
      <formula>NOT(ISERROR(SEARCH("休日",D334)))</formula>
    </cfRule>
  </conditionalFormatting>
  <conditionalFormatting sqref="AK46:AK47">
    <cfRule type="containsText" dxfId="1043" priority="1250" operator="containsText" text="未達成">
      <formula>NOT(ISERROR(SEARCH("未達成",AK46)))</formula>
    </cfRule>
  </conditionalFormatting>
  <conditionalFormatting sqref="AH46:AH47">
    <cfRule type="containsText" dxfId="1042" priority="1249" operator="containsText" text="休暇不足">
      <formula>NOT(ISERROR(SEARCH("休暇不足",AH46)))</formula>
    </cfRule>
  </conditionalFormatting>
  <conditionalFormatting sqref="AK62:AK63">
    <cfRule type="containsText" dxfId="1041" priority="1248" operator="containsText" text="未達成">
      <formula>NOT(ISERROR(SEARCH("未達成",AK62)))</formula>
    </cfRule>
  </conditionalFormatting>
  <conditionalFormatting sqref="AH62:AH63">
    <cfRule type="containsText" dxfId="1040" priority="1247" operator="containsText" text="休暇不足">
      <formula>NOT(ISERROR(SEARCH("休暇不足",AH62)))</formula>
    </cfRule>
  </conditionalFormatting>
  <conditionalFormatting sqref="AK78:AK79">
    <cfRule type="containsText" dxfId="1039" priority="1246" operator="containsText" text="未達成">
      <formula>NOT(ISERROR(SEARCH("未達成",AK78)))</formula>
    </cfRule>
  </conditionalFormatting>
  <conditionalFormatting sqref="AH78:AH79">
    <cfRule type="containsText" dxfId="1038" priority="1245" operator="containsText" text="休暇不足">
      <formula>NOT(ISERROR(SEARCH("休暇不足",AH78)))</formula>
    </cfRule>
  </conditionalFormatting>
  <conditionalFormatting sqref="AK94:AK95">
    <cfRule type="containsText" dxfId="1037" priority="1244" operator="containsText" text="未達成">
      <formula>NOT(ISERROR(SEARCH("未達成",AK94)))</formula>
    </cfRule>
  </conditionalFormatting>
  <conditionalFormatting sqref="AH94:AH95">
    <cfRule type="containsText" dxfId="1036" priority="1243" operator="containsText" text="休暇不足">
      <formula>NOT(ISERROR(SEARCH("休暇不足",AH94)))</formula>
    </cfRule>
  </conditionalFormatting>
  <conditionalFormatting sqref="AK110:AK111">
    <cfRule type="containsText" dxfId="1035" priority="1242" operator="containsText" text="未達成">
      <formula>NOT(ISERROR(SEARCH("未達成",AK110)))</formula>
    </cfRule>
  </conditionalFormatting>
  <conditionalFormatting sqref="AH110:AH111">
    <cfRule type="containsText" dxfId="1034" priority="1241" operator="containsText" text="休暇不足">
      <formula>NOT(ISERROR(SEARCH("休暇不足",AH110)))</formula>
    </cfRule>
  </conditionalFormatting>
  <conditionalFormatting sqref="AK126:AK127">
    <cfRule type="containsText" dxfId="1033" priority="1240" operator="containsText" text="未達成">
      <formula>NOT(ISERROR(SEARCH("未達成",AK126)))</formula>
    </cfRule>
  </conditionalFormatting>
  <conditionalFormatting sqref="AH126:AH127">
    <cfRule type="containsText" dxfId="1032" priority="1239" operator="containsText" text="休暇不足">
      <formula>NOT(ISERROR(SEARCH("休暇不足",AH126)))</formula>
    </cfRule>
  </conditionalFormatting>
  <conditionalFormatting sqref="AK142:AK143">
    <cfRule type="containsText" dxfId="1031" priority="1238" operator="containsText" text="未達成">
      <formula>NOT(ISERROR(SEARCH("未達成",AK142)))</formula>
    </cfRule>
  </conditionalFormatting>
  <conditionalFormatting sqref="AH142:AH143">
    <cfRule type="containsText" dxfId="1030" priority="1237" operator="containsText" text="休暇不足">
      <formula>NOT(ISERROR(SEARCH("休暇不足",AH142)))</formula>
    </cfRule>
  </conditionalFormatting>
  <conditionalFormatting sqref="AK158:AK159">
    <cfRule type="containsText" dxfId="1029" priority="1236" operator="containsText" text="未達成">
      <formula>NOT(ISERROR(SEARCH("未達成",AK158)))</formula>
    </cfRule>
  </conditionalFormatting>
  <conditionalFormatting sqref="AH158:AH159">
    <cfRule type="containsText" dxfId="1028" priority="1235" operator="containsText" text="休暇不足">
      <formula>NOT(ISERROR(SEARCH("休暇不足",AH158)))</formula>
    </cfRule>
  </conditionalFormatting>
  <conditionalFormatting sqref="AK174:AK175">
    <cfRule type="containsText" dxfId="1027" priority="1234" operator="containsText" text="未達成">
      <formula>NOT(ISERROR(SEARCH("未達成",AK174)))</formula>
    </cfRule>
  </conditionalFormatting>
  <conditionalFormatting sqref="AH174:AH175">
    <cfRule type="containsText" dxfId="1026" priority="1233" operator="containsText" text="休暇不足">
      <formula>NOT(ISERROR(SEARCH("休暇不足",AH174)))</formula>
    </cfRule>
  </conditionalFormatting>
  <conditionalFormatting sqref="AK190:AK191">
    <cfRule type="containsText" dxfId="1025" priority="1232" operator="containsText" text="未達成">
      <formula>NOT(ISERROR(SEARCH("未達成",AK190)))</formula>
    </cfRule>
  </conditionalFormatting>
  <conditionalFormatting sqref="AH190:AH191">
    <cfRule type="containsText" dxfId="1024" priority="1231" operator="containsText" text="休暇不足">
      <formula>NOT(ISERROR(SEARCH("休暇不足",AH190)))</formula>
    </cfRule>
  </conditionalFormatting>
  <conditionalFormatting sqref="AK206:AK207">
    <cfRule type="containsText" dxfId="1023" priority="1230" operator="containsText" text="未達成">
      <formula>NOT(ISERROR(SEARCH("未達成",AK206)))</formula>
    </cfRule>
  </conditionalFormatting>
  <conditionalFormatting sqref="AH206:AH207">
    <cfRule type="containsText" dxfId="1022" priority="1229" operator="containsText" text="休暇不足">
      <formula>NOT(ISERROR(SEARCH("休暇不足",AH206)))</formula>
    </cfRule>
  </conditionalFormatting>
  <conditionalFormatting sqref="AK222:AK223">
    <cfRule type="containsText" dxfId="1021" priority="1228" operator="containsText" text="未達成">
      <formula>NOT(ISERROR(SEARCH("未達成",AK222)))</formula>
    </cfRule>
  </conditionalFormatting>
  <conditionalFormatting sqref="AH222:AH223">
    <cfRule type="containsText" dxfId="1020" priority="1227" operator="containsText" text="休暇不足">
      <formula>NOT(ISERROR(SEARCH("休暇不足",AH222)))</formula>
    </cfRule>
  </conditionalFormatting>
  <conditionalFormatting sqref="AK238:AK239">
    <cfRule type="containsText" dxfId="1019" priority="1226" operator="containsText" text="未達成">
      <formula>NOT(ISERROR(SEARCH("未達成",AK238)))</formula>
    </cfRule>
  </conditionalFormatting>
  <conditionalFormatting sqref="AH238:AH239">
    <cfRule type="containsText" dxfId="1018" priority="1225" operator="containsText" text="休暇不足">
      <formula>NOT(ISERROR(SEARCH("休暇不足",AH238)))</formula>
    </cfRule>
  </conditionalFormatting>
  <conditionalFormatting sqref="AK254:AK255">
    <cfRule type="containsText" dxfId="1017" priority="1224" operator="containsText" text="未達成">
      <formula>NOT(ISERROR(SEARCH("未達成",AK254)))</formula>
    </cfRule>
  </conditionalFormatting>
  <conditionalFormatting sqref="AH254:AH255">
    <cfRule type="containsText" dxfId="1016" priority="1223" operator="containsText" text="休暇不足">
      <formula>NOT(ISERROR(SEARCH("休暇不足",AH254)))</formula>
    </cfRule>
  </conditionalFormatting>
  <conditionalFormatting sqref="AK270:AK271">
    <cfRule type="containsText" dxfId="1015" priority="1222" operator="containsText" text="未達成">
      <formula>NOT(ISERROR(SEARCH("未達成",AK270)))</formula>
    </cfRule>
  </conditionalFormatting>
  <conditionalFormatting sqref="AH270:AH271">
    <cfRule type="containsText" dxfId="1014" priority="1221" operator="containsText" text="休暇不足">
      <formula>NOT(ISERROR(SEARCH("休暇不足",AH270)))</formula>
    </cfRule>
  </conditionalFormatting>
  <conditionalFormatting sqref="AK286:AK287">
    <cfRule type="containsText" dxfId="1013" priority="1220" operator="containsText" text="未達成">
      <formula>NOT(ISERROR(SEARCH("未達成",AK286)))</formula>
    </cfRule>
  </conditionalFormatting>
  <conditionalFormatting sqref="AH286:AH287">
    <cfRule type="containsText" dxfId="1012" priority="1219" operator="containsText" text="休暇不足">
      <formula>NOT(ISERROR(SEARCH("休暇不足",AH286)))</formula>
    </cfRule>
  </conditionalFormatting>
  <conditionalFormatting sqref="AK302:AK303">
    <cfRule type="containsText" dxfId="1011" priority="1218" operator="containsText" text="未達成">
      <formula>NOT(ISERROR(SEARCH("未達成",AK302)))</formula>
    </cfRule>
  </conditionalFormatting>
  <conditionalFormatting sqref="AH302:AH303">
    <cfRule type="containsText" dxfId="1010" priority="1217" operator="containsText" text="休暇不足">
      <formula>NOT(ISERROR(SEARCH("休暇不足",AH302)))</formula>
    </cfRule>
  </conditionalFormatting>
  <conditionalFormatting sqref="AK318:AK319">
    <cfRule type="containsText" dxfId="1009" priority="1216" operator="containsText" text="未達成">
      <formula>NOT(ISERROR(SEARCH("未達成",AK318)))</formula>
    </cfRule>
  </conditionalFormatting>
  <conditionalFormatting sqref="AH318:AH319">
    <cfRule type="containsText" dxfId="1008" priority="1215" operator="containsText" text="休暇不足">
      <formula>NOT(ISERROR(SEARCH("休暇不足",AH318)))</formula>
    </cfRule>
  </conditionalFormatting>
  <conditionalFormatting sqref="AK334:AK335">
    <cfRule type="containsText" dxfId="1007" priority="1214" operator="containsText" text="未達成">
      <formula>NOT(ISERROR(SEARCH("未達成",AK334)))</formula>
    </cfRule>
  </conditionalFormatting>
  <conditionalFormatting sqref="AH334:AH335">
    <cfRule type="containsText" dxfId="1006" priority="1213" operator="containsText" text="休暇不足">
      <formula>NOT(ISERROR(SEARCH("休暇不足",AH334)))</formula>
    </cfRule>
  </conditionalFormatting>
  <conditionalFormatting sqref="D20:AE20">
    <cfRule type="containsText" dxfId="1005" priority="1211" operator="containsText" text="正月">
      <formula>NOT(ISERROR(SEARCH("正月",D20)))</formula>
    </cfRule>
    <cfRule type="containsText" dxfId="1004" priority="1212" operator="containsText" text="夏休">
      <formula>NOT(ISERROR(SEARCH("夏休",D20)))</formula>
    </cfRule>
  </conditionalFormatting>
  <conditionalFormatting sqref="D21:AE21">
    <cfRule type="containsText" dxfId="1003" priority="1209" operator="containsText" text="正月">
      <formula>NOT(ISERROR(SEARCH("正月",D21)))</formula>
    </cfRule>
    <cfRule type="containsText" dxfId="1002" priority="1210" operator="containsText" text="夏休">
      <formula>NOT(ISERROR(SEARCH("夏休",D21)))</formula>
    </cfRule>
  </conditionalFormatting>
  <conditionalFormatting sqref="D20:AE21">
    <cfRule type="containsText" dxfId="1001" priority="1205" operator="containsText" text="中止">
      <formula>NOT(ISERROR(SEARCH("中止",D20)))</formula>
    </cfRule>
    <cfRule type="containsText" dxfId="1000" priority="1208" operator="containsText" text="休">
      <formula>NOT(ISERROR(SEARCH("休",D20)))</formula>
    </cfRule>
  </conditionalFormatting>
  <conditionalFormatting sqref="AK20:AK21">
    <cfRule type="containsText" dxfId="999" priority="1207" operator="containsText" text="未達成">
      <formula>NOT(ISERROR(SEARCH("未達成",AK20)))</formula>
    </cfRule>
  </conditionalFormatting>
  <conditionalFormatting sqref="AH20:AH21">
    <cfRule type="containsText" dxfId="998" priority="1206" operator="containsText" text="休暇不足">
      <formula>NOT(ISERROR(SEARCH("休暇不足",AH20)))</formula>
    </cfRule>
  </conditionalFormatting>
  <conditionalFormatting sqref="D28:AE28">
    <cfRule type="containsText" dxfId="997" priority="1203" operator="containsText" text="正月">
      <formula>NOT(ISERROR(SEARCH("正月",D28)))</formula>
    </cfRule>
    <cfRule type="containsText" dxfId="996" priority="1204" operator="containsText" text="夏休">
      <formula>NOT(ISERROR(SEARCH("夏休",D28)))</formula>
    </cfRule>
  </conditionalFormatting>
  <conditionalFormatting sqref="D29:AE29">
    <cfRule type="containsText" dxfId="995" priority="1201" operator="containsText" text="正月">
      <formula>NOT(ISERROR(SEARCH("正月",D29)))</formula>
    </cfRule>
    <cfRule type="containsText" dxfId="994" priority="1202" operator="containsText" text="夏休">
      <formula>NOT(ISERROR(SEARCH("夏休",D29)))</formula>
    </cfRule>
  </conditionalFormatting>
  <conditionalFormatting sqref="D28:AE29">
    <cfRule type="containsText" dxfId="993" priority="1197" operator="containsText" text="中止">
      <formula>NOT(ISERROR(SEARCH("中止",D28)))</formula>
    </cfRule>
    <cfRule type="containsText" dxfId="992" priority="1200" operator="containsText" text="休">
      <formula>NOT(ISERROR(SEARCH("休",D28)))</formula>
    </cfRule>
  </conditionalFormatting>
  <conditionalFormatting sqref="AK28:AK29">
    <cfRule type="containsText" dxfId="991" priority="1199" operator="containsText" text="未達成">
      <formula>NOT(ISERROR(SEARCH("未達成",AK28)))</formula>
    </cfRule>
  </conditionalFormatting>
  <conditionalFormatting sqref="AH28:AH29">
    <cfRule type="containsText" dxfId="990" priority="1198" operator="containsText" text="休暇不足">
      <formula>NOT(ISERROR(SEARCH("休暇不足",AH28)))</formula>
    </cfRule>
  </conditionalFormatting>
  <conditionalFormatting sqref="D26:E26 G26:AE26">
    <cfRule type="containsText" dxfId="989" priority="1195" operator="containsText" text="正月">
      <formula>NOT(ISERROR(SEARCH("正月",D26)))</formula>
    </cfRule>
    <cfRule type="containsText" dxfId="988" priority="1196" operator="containsText" text="夏休">
      <formula>NOT(ISERROR(SEARCH("夏休",D26)))</formula>
    </cfRule>
  </conditionalFormatting>
  <conditionalFormatting sqref="D27:E27 G27:AE27">
    <cfRule type="containsText" dxfId="987" priority="1193" operator="containsText" text="正月">
      <formula>NOT(ISERROR(SEARCH("正月",D27)))</formula>
    </cfRule>
    <cfRule type="containsText" dxfId="986" priority="1194" operator="containsText" text="夏休">
      <formula>NOT(ISERROR(SEARCH("夏休",D27)))</formula>
    </cfRule>
  </conditionalFormatting>
  <conditionalFormatting sqref="D26:E27 G26:AE27">
    <cfRule type="containsText" dxfId="985" priority="1189" operator="containsText" text="中止">
      <formula>NOT(ISERROR(SEARCH("中止",D26)))</formula>
    </cfRule>
    <cfRule type="containsText" dxfId="984" priority="1192" operator="containsText" text="休">
      <formula>NOT(ISERROR(SEARCH("休",D26)))</formula>
    </cfRule>
  </conditionalFormatting>
  <conditionalFormatting sqref="AK26:AK27">
    <cfRule type="containsText" dxfId="983" priority="1191" operator="containsText" text="未達成">
      <formula>NOT(ISERROR(SEARCH("未達成",AK26)))</formula>
    </cfRule>
  </conditionalFormatting>
  <conditionalFormatting sqref="AH26:AH27">
    <cfRule type="containsText" dxfId="982" priority="1190" operator="containsText" text="休暇不足">
      <formula>NOT(ISERROR(SEARCH("休暇不足",AH26)))</formula>
    </cfRule>
  </conditionalFormatting>
  <conditionalFormatting sqref="AC24:AE24 D24:AA24">
    <cfRule type="containsText" dxfId="981" priority="1187" operator="containsText" text="正月">
      <formula>NOT(ISERROR(SEARCH("正月",D24)))</formula>
    </cfRule>
    <cfRule type="containsText" dxfId="980" priority="1188" operator="containsText" text="夏休">
      <formula>NOT(ISERROR(SEARCH("夏休",D24)))</formula>
    </cfRule>
  </conditionalFormatting>
  <conditionalFormatting sqref="AC25:AE25 D25:AA25">
    <cfRule type="containsText" dxfId="979" priority="1185" operator="containsText" text="正月">
      <formula>NOT(ISERROR(SEARCH("正月",D25)))</formula>
    </cfRule>
    <cfRule type="containsText" dxfId="978" priority="1186" operator="containsText" text="夏休">
      <formula>NOT(ISERROR(SEARCH("夏休",D25)))</formula>
    </cfRule>
  </conditionalFormatting>
  <conditionalFormatting sqref="AC24:AE25 D24:AA25">
    <cfRule type="containsText" dxfId="977" priority="1181" operator="containsText" text="中止">
      <formula>NOT(ISERROR(SEARCH("中止",D24)))</formula>
    </cfRule>
    <cfRule type="containsText" dxfId="976" priority="1184" operator="containsText" text="休">
      <formula>NOT(ISERROR(SEARCH("休",D24)))</formula>
    </cfRule>
  </conditionalFormatting>
  <conditionalFormatting sqref="AK24:AK25">
    <cfRule type="containsText" dxfId="975" priority="1183" operator="containsText" text="未達成">
      <formula>NOT(ISERROR(SEARCH("未達成",AK24)))</formula>
    </cfRule>
  </conditionalFormatting>
  <conditionalFormatting sqref="AH24:AH25">
    <cfRule type="containsText" dxfId="974" priority="1182" operator="containsText" text="休暇不足">
      <formula>NOT(ISERROR(SEARCH("休暇不足",AH24)))</formula>
    </cfRule>
  </conditionalFormatting>
  <conditionalFormatting sqref="AK22:AK23">
    <cfRule type="containsText" dxfId="973" priority="1175" operator="containsText" text="未達成">
      <formula>NOT(ISERROR(SEARCH("未達成",AK22)))</formula>
    </cfRule>
  </conditionalFormatting>
  <conditionalFormatting sqref="AH22:AH23">
    <cfRule type="containsText" dxfId="972" priority="1174" operator="containsText" text="休暇不足">
      <formula>NOT(ISERROR(SEARCH("休暇不足",AH22)))</formula>
    </cfRule>
  </conditionalFormatting>
  <conditionalFormatting sqref="D36:L36 AC36:AE36">
    <cfRule type="containsText" dxfId="971" priority="1171" operator="containsText" text="正月">
      <formula>NOT(ISERROR(SEARCH("正月",D36)))</formula>
    </cfRule>
    <cfRule type="containsText" dxfId="970" priority="1172" operator="containsText" text="夏休">
      <formula>NOT(ISERROR(SEARCH("夏休",D36)))</formula>
    </cfRule>
  </conditionalFormatting>
  <conditionalFormatting sqref="D37:L37 AC37:AE37">
    <cfRule type="containsText" dxfId="969" priority="1169" operator="containsText" text="正月">
      <formula>NOT(ISERROR(SEARCH("正月",D37)))</formula>
    </cfRule>
    <cfRule type="containsText" dxfId="968" priority="1170" operator="containsText" text="夏休">
      <formula>NOT(ISERROR(SEARCH("夏休",D37)))</formula>
    </cfRule>
  </conditionalFormatting>
  <conditionalFormatting sqref="D36:L37 AC36:AE37">
    <cfRule type="containsText" dxfId="967" priority="1165" operator="containsText" text="中止">
      <formula>NOT(ISERROR(SEARCH("中止",D36)))</formula>
    </cfRule>
    <cfRule type="containsText" dxfId="966" priority="1168" operator="containsText" text="休">
      <formula>NOT(ISERROR(SEARCH("休",D36)))</formula>
    </cfRule>
  </conditionalFormatting>
  <conditionalFormatting sqref="AK36:AK37">
    <cfRule type="containsText" dxfId="965" priority="1167" operator="containsText" text="未達成">
      <formula>NOT(ISERROR(SEARCH("未達成",AK36)))</formula>
    </cfRule>
  </conditionalFormatting>
  <conditionalFormatting sqref="AH36:AH37">
    <cfRule type="containsText" dxfId="964" priority="1166" operator="containsText" text="休暇不足">
      <formula>NOT(ISERROR(SEARCH("休暇不足",AH36)))</formula>
    </cfRule>
  </conditionalFormatting>
  <conditionalFormatting sqref="D44:AE44">
    <cfRule type="containsText" dxfId="963" priority="1163" operator="containsText" text="正月">
      <formula>NOT(ISERROR(SEARCH("正月",D44)))</formula>
    </cfRule>
    <cfRule type="containsText" dxfId="962" priority="1164" operator="containsText" text="夏休">
      <formula>NOT(ISERROR(SEARCH("夏休",D44)))</formula>
    </cfRule>
  </conditionalFormatting>
  <conditionalFormatting sqref="D45:AE45">
    <cfRule type="containsText" dxfId="961" priority="1161" operator="containsText" text="正月">
      <formula>NOT(ISERROR(SEARCH("正月",D45)))</formula>
    </cfRule>
    <cfRule type="containsText" dxfId="960" priority="1162" operator="containsText" text="夏休">
      <formula>NOT(ISERROR(SEARCH("夏休",D45)))</formula>
    </cfRule>
  </conditionalFormatting>
  <conditionalFormatting sqref="D44:AE45">
    <cfRule type="containsText" dxfId="959" priority="1157" operator="containsText" text="中止">
      <formula>NOT(ISERROR(SEARCH("中止",D44)))</formula>
    </cfRule>
    <cfRule type="containsText" dxfId="958" priority="1160" operator="containsText" text="休">
      <formula>NOT(ISERROR(SEARCH("休",D44)))</formula>
    </cfRule>
  </conditionalFormatting>
  <conditionalFormatting sqref="AK44:AK45">
    <cfRule type="containsText" dxfId="957" priority="1159" operator="containsText" text="未達成">
      <formula>NOT(ISERROR(SEARCH("未達成",AK44)))</formula>
    </cfRule>
  </conditionalFormatting>
  <conditionalFormatting sqref="AH44:AH45">
    <cfRule type="containsText" dxfId="956" priority="1158" operator="containsText" text="休暇不足">
      <formula>NOT(ISERROR(SEARCH("休暇不足",AH44)))</formula>
    </cfRule>
  </conditionalFormatting>
  <conditionalFormatting sqref="AC42:AE42">
    <cfRule type="containsText" dxfId="955" priority="1155" operator="containsText" text="正月">
      <formula>NOT(ISERROR(SEARCH("正月",AC42)))</formula>
    </cfRule>
    <cfRule type="containsText" dxfId="954" priority="1156" operator="containsText" text="夏休">
      <formula>NOT(ISERROR(SEARCH("夏休",AC42)))</formula>
    </cfRule>
  </conditionalFormatting>
  <conditionalFormatting sqref="AC43:AE43">
    <cfRule type="containsText" dxfId="953" priority="1153" operator="containsText" text="正月">
      <formula>NOT(ISERROR(SEARCH("正月",AC43)))</formula>
    </cfRule>
    <cfRule type="containsText" dxfId="952" priority="1154" operator="containsText" text="夏休">
      <formula>NOT(ISERROR(SEARCH("夏休",AC43)))</formula>
    </cfRule>
  </conditionalFormatting>
  <conditionalFormatting sqref="AC42:AE43">
    <cfRule type="containsText" dxfId="951" priority="1149" operator="containsText" text="中止">
      <formula>NOT(ISERROR(SEARCH("中止",AC42)))</formula>
    </cfRule>
    <cfRule type="containsText" dxfId="950" priority="1152" operator="containsText" text="休">
      <formula>NOT(ISERROR(SEARCH("休",AC42)))</formula>
    </cfRule>
  </conditionalFormatting>
  <conditionalFormatting sqref="AK42:AK43">
    <cfRule type="containsText" dxfId="949" priority="1151" operator="containsText" text="未達成">
      <formula>NOT(ISERROR(SEARCH("未達成",AK42)))</formula>
    </cfRule>
  </conditionalFormatting>
  <conditionalFormatting sqref="AH42:AH43">
    <cfRule type="containsText" dxfId="948" priority="1150" operator="containsText" text="休暇不足">
      <formula>NOT(ISERROR(SEARCH("休暇不足",AH42)))</formula>
    </cfRule>
  </conditionalFormatting>
  <conditionalFormatting sqref="D40:K40 AC40:AE40">
    <cfRule type="containsText" dxfId="947" priority="1147" operator="containsText" text="正月">
      <formula>NOT(ISERROR(SEARCH("正月",D40)))</formula>
    </cfRule>
    <cfRule type="containsText" dxfId="946" priority="1148" operator="containsText" text="夏休">
      <formula>NOT(ISERROR(SEARCH("夏休",D40)))</formula>
    </cfRule>
  </conditionalFormatting>
  <conditionalFormatting sqref="D41:K41 AC41:AE41">
    <cfRule type="containsText" dxfId="945" priority="1145" operator="containsText" text="正月">
      <formula>NOT(ISERROR(SEARCH("正月",D41)))</formula>
    </cfRule>
    <cfRule type="containsText" dxfId="944" priority="1146" operator="containsText" text="夏休">
      <formula>NOT(ISERROR(SEARCH("夏休",D41)))</formula>
    </cfRule>
  </conditionalFormatting>
  <conditionalFormatting sqref="D40:K41 AC40:AE41">
    <cfRule type="containsText" dxfId="943" priority="1141" operator="containsText" text="中止">
      <formula>NOT(ISERROR(SEARCH("中止",D40)))</formula>
    </cfRule>
    <cfRule type="containsText" dxfId="942" priority="1144" operator="containsText" text="休">
      <formula>NOT(ISERROR(SEARCH("休",D40)))</formula>
    </cfRule>
  </conditionalFormatting>
  <conditionalFormatting sqref="AK40:AK41">
    <cfRule type="containsText" dxfId="941" priority="1143" operator="containsText" text="未達成">
      <formula>NOT(ISERROR(SEARCH("未達成",AK40)))</formula>
    </cfRule>
  </conditionalFormatting>
  <conditionalFormatting sqref="AH40:AH41">
    <cfRule type="containsText" dxfId="940" priority="1142" operator="containsText" text="休暇不足">
      <formula>NOT(ISERROR(SEARCH("休暇不足",AH40)))</formula>
    </cfRule>
  </conditionalFormatting>
  <conditionalFormatting sqref="D38:L38 AD38:AE38">
    <cfRule type="containsText" dxfId="939" priority="1139" operator="containsText" text="正月">
      <formula>NOT(ISERROR(SEARCH("正月",D38)))</formula>
    </cfRule>
    <cfRule type="containsText" dxfId="938" priority="1140" operator="containsText" text="夏休">
      <formula>NOT(ISERROR(SEARCH("夏休",D38)))</formula>
    </cfRule>
  </conditionalFormatting>
  <conditionalFormatting sqref="D39:L39 AD39:AE39">
    <cfRule type="containsText" dxfId="937" priority="1137" operator="containsText" text="正月">
      <formula>NOT(ISERROR(SEARCH("正月",D39)))</formula>
    </cfRule>
    <cfRule type="containsText" dxfId="936" priority="1138" operator="containsText" text="夏休">
      <formula>NOT(ISERROR(SEARCH("夏休",D39)))</formula>
    </cfRule>
  </conditionalFormatting>
  <conditionalFormatting sqref="D38:L39 AD38:AE39">
    <cfRule type="containsText" dxfId="935" priority="1133" operator="containsText" text="中止">
      <formula>NOT(ISERROR(SEARCH("中止",D38)))</formula>
    </cfRule>
    <cfRule type="containsText" dxfId="934" priority="1136" operator="containsText" text="休">
      <formula>NOT(ISERROR(SEARCH("休",D38)))</formula>
    </cfRule>
  </conditionalFormatting>
  <conditionalFormatting sqref="AK38:AK39">
    <cfRule type="containsText" dxfId="933" priority="1135" operator="containsText" text="未達成">
      <formula>NOT(ISERROR(SEARCH("未達成",AK38)))</formula>
    </cfRule>
  </conditionalFormatting>
  <conditionalFormatting sqref="AH38:AH39">
    <cfRule type="containsText" dxfId="932" priority="1134" operator="containsText" text="休暇不足">
      <formula>NOT(ISERROR(SEARCH("休暇不足",AH38)))</formula>
    </cfRule>
  </conditionalFormatting>
  <conditionalFormatting sqref="D52:AE52">
    <cfRule type="containsText" dxfId="931" priority="1131" operator="containsText" text="正月">
      <formula>NOT(ISERROR(SEARCH("正月",D52)))</formula>
    </cfRule>
    <cfRule type="containsText" dxfId="930" priority="1132" operator="containsText" text="夏休">
      <formula>NOT(ISERROR(SEARCH("夏休",D52)))</formula>
    </cfRule>
  </conditionalFormatting>
  <conditionalFormatting sqref="D53:AE53">
    <cfRule type="containsText" dxfId="929" priority="1129" operator="containsText" text="正月">
      <formula>NOT(ISERROR(SEARCH("正月",D53)))</formula>
    </cfRule>
    <cfRule type="containsText" dxfId="928" priority="1130" operator="containsText" text="夏休">
      <formula>NOT(ISERROR(SEARCH("夏休",D53)))</formula>
    </cfRule>
  </conditionalFormatting>
  <conditionalFormatting sqref="D52:AE53">
    <cfRule type="containsText" dxfId="927" priority="1125" operator="containsText" text="中止">
      <formula>NOT(ISERROR(SEARCH("中止",D52)))</formula>
    </cfRule>
    <cfRule type="containsText" dxfId="926" priority="1128" operator="containsText" text="休">
      <formula>NOT(ISERROR(SEARCH("休",D52)))</formula>
    </cfRule>
  </conditionalFormatting>
  <conditionalFormatting sqref="AK52:AK53">
    <cfRule type="containsText" dxfId="925" priority="1127" operator="containsText" text="未達成">
      <formula>NOT(ISERROR(SEARCH("未達成",AK52)))</formula>
    </cfRule>
  </conditionalFormatting>
  <conditionalFormatting sqref="AH52:AH53">
    <cfRule type="containsText" dxfId="924" priority="1126" operator="containsText" text="休暇不足">
      <formula>NOT(ISERROR(SEARCH("休暇不足",AH52)))</formula>
    </cfRule>
  </conditionalFormatting>
  <conditionalFormatting sqref="D60:AE60">
    <cfRule type="containsText" dxfId="923" priority="1123" operator="containsText" text="正月">
      <formula>NOT(ISERROR(SEARCH("正月",D60)))</formula>
    </cfRule>
    <cfRule type="containsText" dxfId="922" priority="1124" operator="containsText" text="夏休">
      <formula>NOT(ISERROR(SEARCH("夏休",D60)))</formula>
    </cfRule>
  </conditionalFormatting>
  <conditionalFormatting sqref="D61:AE61">
    <cfRule type="containsText" dxfId="921" priority="1121" operator="containsText" text="正月">
      <formula>NOT(ISERROR(SEARCH("正月",D61)))</formula>
    </cfRule>
    <cfRule type="containsText" dxfId="920" priority="1122" operator="containsText" text="夏休">
      <formula>NOT(ISERROR(SEARCH("夏休",D61)))</formula>
    </cfRule>
  </conditionalFormatting>
  <conditionalFormatting sqref="D60:AE61">
    <cfRule type="containsText" dxfId="919" priority="1117" operator="containsText" text="中止">
      <formula>NOT(ISERROR(SEARCH("中止",D60)))</formula>
    </cfRule>
    <cfRule type="containsText" dxfId="918" priority="1120" operator="containsText" text="休">
      <formula>NOT(ISERROR(SEARCH("休",D60)))</formula>
    </cfRule>
  </conditionalFormatting>
  <conditionalFormatting sqref="AK60:AK61">
    <cfRule type="containsText" dxfId="917" priority="1119" operator="containsText" text="未達成">
      <formula>NOT(ISERROR(SEARCH("未達成",AK60)))</formula>
    </cfRule>
  </conditionalFormatting>
  <conditionalFormatting sqref="AH60:AH61">
    <cfRule type="containsText" dxfId="916" priority="1118" operator="containsText" text="休暇不足">
      <formula>NOT(ISERROR(SEARCH("休暇不足",AH60)))</formula>
    </cfRule>
  </conditionalFormatting>
  <conditionalFormatting sqref="D58:AE58">
    <cfRule type="containsText" dxfId="915" priority="1115" operator="containsText" text="正月">
      <formula>NOT(ISERROR(SEARCH("正月",D58)))</formula>
    </cfRule>
    <cfRule type="containsText" dxfId="914" priority="1116" operator="containsText" text="夏休">
      <formula>NOT(ISERROR(SEARCH("夏休",D58)))</formula>
    </cfRule>
  </conditionalFormatting>
  <conditionalFormatting sqref="D59:AE59">
    <cfRule type="containsText" dxfId="913" priority="1113" operator="containsText" text="正月">
      <formula>NOT(ISERROR(SEARCH("正月",D59)))</formula>
    </cfRule>
    <cfRule type="containsText" dxfId="912" priority="1114" operator="containsText" text="夏休">
      <formula>NOT(ISERROR(SEARCH("夏休",D59)))</formula>
    </cfRule>
  </conditionalFormatting>
  <conditionalFormatting sqref="D58:AE59">
    <cfRule type="containsText" dxfId="911" priority="1109" operator="containsText" text="中止">
      <formula>NOT(ISERROR(SEARCH("中止",D58)))</formula>
    </cfRule>
    <cfRule type="containsText" dxfId="910" priority="1112" operator="containsText" text="休">
      <formula>NOT(ISERROR(SEARCH("休",D58)))</formula>
    </cfRule>
  </conditionalFormatting>
  <conditionalFormatting sqref="AK58:AK59">
    <cfRule type="containsText" dxfId="909" priority="1111" operator="containsText" text="未達成">
      <formula>NOT(ISERROR(SEARCH("未達成",AK58)))</formula>
    </cfRule>
  </conditionalFormatting>
  <conditionalFormatting sqref="AH58:AH59">
    <cfRule type="containsText" dxfId="908" priority="1110" operator="containsText" text="休暇不足">
      <formula>NOT(ISERROR(SEARCH("休暇不足",AH58)))</formula>
    </cfRule>
  </conditionalFormatting>
  <conditionalFormatting sqref="D56:AE56">
    <cfRule type="containsText" dxfId="907" priority="1107" operator="containsText" text="正月">
      <formula>NOT(ISERROR(SEARCH("正月",D56)))</formula>
    </cfRule>
    <cfRule type="containsText" dxfId="906" priority="1108" operator="containsText" text="夏休">
      <formula>NOT(ISERROR(SEARCH("夏休",D56)))</formula>
    </cfRule>
  </conditionalFormatting>
  <conditionalFormatting sqref="D57:AE57">
    <cfRule type="containsText" dxfId="905" priority="1105" operator="containsText" text="正月">
      <formula>NOT(ISERROR(SEARCH("正月",D57)))</formula>
    </cfRule>
    <cfRule type="containsText" dxfId="904" priority="1106" operator="containsText" text="夏休">
      <formula>NOT(ISERROR(SEARCH("夏休",D57)))</formula>
    </cfRule>
  </conditionalFormatting>
  <conditionalFormatting sqref="D56:AE57">
    <cfRule type="containsText" dxfId="903" priority="1101" operator="containsText" text="中止">
      <formula>NOT(ISERROR(SEARCH("中止",D56)))</formula>
    </cfRule>
    <cfRule type="containsText" dxfId="902" priority="1104" operator="containsText" text="休">
      <formula>NOT(ISERROR(SEARCH("休",D56)))</formula>
    </cfRule>
  </conditionalFormatting>
  <conditionalFormatting sqref="AK56:AK57">
    <cfRule type="containsText" dxfId="901" priority="1103" operator="containsText" text="未達成">
      <formula>NOT(ISERROR(SEARCH("未達成",AK56)))</formula>
    </cfRule>
  </conditionalFormatting>
  <conditionalFormatting sqref="AH56:AH57">
    <cfRule type="containsText" dxfId="900" priority="1102" operator="containsText" text="休暇不足">
      <formula>NOT(ISERROR(SEARCH("休暇不足",AH56)))</formula>
    </cfRule>
  </conditionalFormatting>
  <conditionalFormatting sqref="D54:AE54">
    <cfRule type="containsText" dxfId="899" priority="1099" operator="containsText" text="正月">
      <formula>NOT(ISERROR(SEARCH("正月",D54)))</formula>
    </cfRule>
    <cfRule type="containsText" dxfId="898" priority="1100" operator="containsText" text="夏休">
      <formula>NOT(ISERROR(SEARCH("夏休",D54)))</formula>
    </cfRule>
  </conditionalFormatting>
  <conditionalFormatting sqref="D55:AE55">
    <cfRule type="containsText" dxfId="897" priority="1097" operator="containsText" text="正月">
      <formula>NOT(ISERROR(SEARCH("正月",D55)))</formula>
    </cfRule>
    <cfRule type="containsText" dxfId="896" priority="1098" operator="containsText" text="夏休">
      <formula>NOT(ISERROR(SEARCH("夏休",D55)))</formula>
    </cfRule>
  </conditionalFormatting>
  <conditionalFormatting sqref="D54:AE55">
    <cfRule type="containsText" dxfId="895" priority="1093" operator="containsText" text="中止">
      <formula>NOT(ISERROR(SEARCH("中止",D54)))</formula>
    </cfRule>
    <cfRule type="containsText" dxfId="894" priority="1096" operator="containsText" text="休">
      <formula>NOT(ISERROR(SEARCH("休",D54)))</formula>
    </cfRule>
  </conditionalFormatting>
  <conditionalFormatting sqref="AK54:AK55">
    <cfRule type="containsText" dxfId="893" priority="1095" operator="containsText" text="未達成">
      <formula>NOT(ISERROR(SEARCH("未達成",AK54)))</formula>
    </cfRule>
  </conditionalFormatting>
  <conditionalFormatting sqref="AH54:AH55">
    <cfRule type="containsText" dxfId="892" priority="1094" operator="containsText" text="休暇不足">
      <formula>NOT(ISERROR(SEARCH("休暇不足",AH54)))</formula>
    </cfRule>
  </conditionalFormatting>
  <conditionalFormatting sqref="D68:AE68">
    <cfRule type="containsText" dxfId="891" priority="1091" operator="containsText" text="正月">
      <formula>NOT(ISERROR(SEARCH("正月",D68)))</formula>
    </cfRule>
    <cfRule type="containsText" dxfId="890" priority="1092" operator="containsText" text="夏休">
      <formula>NOT(ISERROR(SEARCH("夏休",D68)))</formula>
    </cfRule>
  </conditionalFormatting>
  <conditionalFormatting sqref="D69:AE69">
    <cfRule type="containsText" dxfId="889" priority="1089" operator="containsText" text="正月">
      <formula>NOT(ISERROR(SEARCH("正月",D69)))</formula>
    </cfRule>
    <cfRule type="containsText" dxfId="888" priority="1090" operator="containsText" text="夏休">
      <formula>NOT(ISERROR(SEARCH("夏休",D69)))</formula>
    </cfRule>
  </conditionalFormatting>
  <conditionalFormatting sqref="D68:AE69">
    <cfRule type="containsText" dxfId="887" priority="1085" operator="containsText" text="中止">
      <formula>NOT(ISERROR(SEARCH("中止",D68)))</formula>
    </cfRule>
    <cfRule type="containsText" dxfId="886" priority="1088" operator="containsText" text="休">
      <formula>NOT(ISERROR(SEARCH("休",D68)))</formula>
    </cfRule>
  </conditionalFormatting>
  <conditionalFormatting sqref="AK68:AK69">
    <cfRule type="containsText" dxfId="885" priority="1087" operator="containsText" text="未達成">
      <formula>NOT(ISERROR(SEARCH("未達成",AK68)))</formula>
    </cfRule>
  </conditionalFormatting>
  <conditionalFormatting sqref="AH68:AH69">
    <cfRule type="containsText" dxfId="884" priority="1086" operator="containsText" text="休暇不足">
      <formula>NOT(ISERROR(SEARCH("休暇不足",AH68)))</formula>
    </cfRule>
  </conditionalFormatting>
  <conditionalFormatting sqref="D76:AE76">
    <cfRule type="containsText" dxfId="883" priority="1083" operator="containsText" text="正月">
      <formula>NOT(ISERROR(SEARCH("正月",D76)))</formula>
    </cfRule>
    <cfRule type="containsText" dxfId="882" priority="1084" operator="containsText" text="夏休">
      <formula>NOT(ISERROR(SEARCH("夏休",D76)))</formula>
    </cfRule>
  </conditionalFormatting>
  <conditionalFormatting sqref="D77:AE77">
    <cfRule type="containsText" dxfId="881" priority="1081" operator="containsText" text="正月">
      <formula>NOT(ISERROR(SEARCH("正月",D77)))</formula>
    </cfRule>
    <cfRule type="containsText" dxfId="880" priority="1082" operator="containsText" text="夏休">
      <formula>NOT(ISERROR(SEARCH("夏休",D77)))</formula>
    </cfRule>
  </conditionalFormatting>
  <conditionalFormatting sqref="D76:AE77">
    <cfRule type="containsText" dxfId="879" priority="1077" operator="containsText" text="中止">
      <formula>NOT(ISERROR(SEARCH("中止",D76)))</formula>
    </cfRule>
    <cfRule type="containsText" dxfId="878" priority="1080" operator="containsText" text="休">
      <formula>NOT(ISERROR(SEARCH("休",D76)))</formula>
    </cfRule>
  </conditionalFormatting>
  <conditionalFormatting sqref="AK76:AK77">
    <cfRule type="containsText" dxfId="877" priority="1079" operator="containsText" text="未達成">
      <formula>NOT(ISERROR(SEARCH("未達成",AK76)))</formula>
    </cfRule>
  </conditionalFormatting>
  <conditionalFormatting sqref="AH76:AH77">
    <cfRule type="containsText" dxfId="876" priority="1078" operator="containsText" text="休暇不足">
      <formula>NOT(ISERROR(SEARCH("休暇不足",AH76)))</formula>
    </cfRule>
  </conditionalFormatting>
  <conditionalFormatting sqref="D74:AE74">
    <cfRule type="containsText" dxfId="875" priority="1075" operator="containsText" text="正月">
      <formula>NOT(ISERROR(SEARCH("正月",D74)))</formula>
    </cfRule>
    <cfRule type="containsText" dxfId="874" priority="1076" operator="containsText" text="夏休">
      <formula>NOT(ISERROR(SEARCH("夏休",D74)))</formula>
    </cfRule>
  </conditionalFormatting>
  <conditionalFormatting sqref="D75:AE75">
    <cfRule type="containsText" dxfId="873" priority="1073" operator="containsText" text="正月">
      <formula>NOT(ISERROR(SEARCH("正月",D75)))</formula>
    </cfRule>
    <cfRule type="containsText" dxfId="872" priority="1074" operator="containsText" text="夏休">
      <formula>NOT(ISERROR(SEARCH("夏休",D75)))</formula>
    </cfRule>
  </conditionalFormatting>
  <conditionalFormatting sqref="D74:AE75">
    <cfRule type="containsText" dxfId="871" priority="1069" operator="containsText" text="中止">
      <formula>NOT(ISERROR(SEARCH("中止",D74)))</formula>
    </cfRule>
    <cfRule type="containsText" dxfId="870" priority="1072" operator="containsText" text="休">
      <formula>NOT(ISERROR(SEARCH("休",D74)))</formula>
    </cfRule>
  </conditionalFormatting>
  <conditionalFormatting sqref="AK74:AK75">
    <cfRule type="containsText" dxfId="869" priority="1071" operator="containsText" text="未達成">
      <formula>NOT(ISERROR(SEARCH("未達成",AK74)))</formula>
    </cfRule>
  </conditionalFormatting>
  <conditionalFormatting sqref="AH74:AH75">
    <cfRule type="containsText" dxfId="868" priority="1070" operator="containsText" text="休暇不足">
      <formula>NOT(ISERROR(SEARCH("休暇不足",AH74)))</formula>
    </cfRule>
  </conditionalFormatting>
  <conditionalFormatting sqref="D72:AE72">
    <cfRule type="containsText" dxfId="867" priority="1067" operator="containsText" text="正月">
      <formula>NOT(ISERROR(SEARCH("正月",D72)))</formula>
    </cfRule>
    <cfRule type="containsText" dxfId="866" priority="1068" operator="containsText" text="夏休">
      <formula>NOT(ISERROR(SEARCH("夏休",D72)))</formula>
    </cfRule>
  </conditionalFormatting>
  <conditionalFormatting sqref="D73:AE73">
    <cfRule type="containsText" dxfId="865" priority="1065" operator="containsText" text="正月">
      <formula>NOT(ISERROR(SEARCH("正月",D73)))</formula>
    </cfRule>
    <cfRule type="containsText" dxfId="864" priority="1066" operator="containsText" text="夏休">
      <formula>NOT(ISERROR(SEARCH("夏休",D73)))</formula>
    </cfRule>
  </conditionalFormatting>
  <conditionalFormatting sqref="D72:AE73">
    <cfRule type="containsText" dxfId="863" priority="1061" operator="containsText" text="中止">
      <formula>NOT(ISERROR(SEARCH("中止",D72)))</formula>
    </cfRule>
    <cfRule type="containsText" dxfId="862" priority="1064" operator="containsText" text="休">
      <formula>NOT(ISERROR(SEARCH("休",D72)))</formula>
    </cfRule>
  </conditionalFormatting>
  <conditionalFormatting sqref="AK72:AK73">
    <cfRule type="containsText" dxfId="861" priority="1063" operator="containsText" text="未達成">
      <formula>NOT(ISERROR(SEARCH("未達成",AK72)))</formula>
    </cfRule>
  </conditionalFormatting>
  <conditionalFormatting sqref="AH72:AH73">
    <cfRule type="containsText" dxfId="860" priority="1062" operator="containsText" text="休暇不足">
      <formula>NOT(ISERROR(SEARCH("休暇不足",AH72)))</formula>
    </cfRule>
  </conditionalFormatting>
  <conditionalFormatting sqref="D70:AE70">
    <cfRule type="containsText" dxfId="859" priority="1059" operator="containsText" text="正月">
      <formula>NOT(ISERROR(SEARCH("正月",D70)))</formula>
    </cfRule>
    <cfRule type="containsText" dxfId="858" priority="1060" operator="containsText" text="夏休">
      <formula>NOT(ISERROR(SEARCH("夏休",D70)))</formula>
    </cfRule>
  </conditionalFormatting>
  <conditionalFormatting sqref="D71:AE71">
    <cfRule type="containsText" dxfId="857" priority="1057" operator="containsText" text="正月">
      <formula>NOT(ISERROR(SEARCH("正月",D71)))</formula>
    </cfRule>
    <cfRule type="containsText" dxfId="856" priority="1058" operator="containsText" text="夏休">
      <formula>NOT(ISERROR(SEARCH("夏休",D71)))</formula>
    </cfRule>
  </conditionalFormatting>
  <conditionalFormatting sqref="D70:AE71">
    <cfRule type="containsText" dxfId="855" priority="1053" operator="containsText" text="中止">
      <formula>NOT(ISERROR(SEARCH("中止",D70)))</formula>
    </cfRule>
    <cfRule type="containsText" dxfId="854" priority="1056" operator="containsText" text="休">
      <formula>NOT(ISERROR(SEARCH("休",D70)))</formula>
    </cfRule>
  </conditionalFormatting>
  <conditionalFormatting sqref="AK70:AK71">
    <cfRule type="containsText" dxfId="853" priority="1055" operator="containsText" text="未達成">
      <formula>NOT(ISERROR(SEARCH("未達成",AK70)))</formula>
    </cfRule>
  </conditionalFormatting>
  <conditionalFormatting sqref="AH70:AH71">
    <cfRule type="containsText" dxfId="852" priority="1054" operator="containsText" text="休暇不足">
      <formula>NOT(ISERROR(SEARCH("休暇不足",AH70)))</formula>
    </cfRule>
  </conditionalFormatting>
  <conditionalFormatting sqref="D84:AE84">
    <cfRule type="containsText" dxfId="851" priority="1051" operator="containsText" text="正月">
      <formula>NOT(ISERROR(SEARCH("正月",D84)))</formula>
    </cfRule>
    <cfRule type="containsText" dxfId="850" priority="1052" operator="containsText" text="夏休">
      <formula>NOT(ISERROR(SEARCH("夏休",D84)))</formula>
    </cfRule>
  </conditionalFormatting>
  <conditionalFormatting sqref="D85:AE85">
    <cfRule type="containsText" dxfId="849" priority="1049" operator="containsText" text="正月">
      <formula>NOT(ISERROR(SEARCH("正月",D85)))</formula>
    </cfRule>
    <cfRule type="containsText" dxfId="848" priority="1050" operator="containsText" text="夏休">
      <formula>NOT(ISERROR(SEARCH("夏休",D85)))</formula>
    </cfRule>
  </conditionalFormatting>
  <conditionalFormatting sqref="D84:AE85">
    <cfRule type="containsText" dxfId="847" priority="1045" operator="containsText" text="中止">
      <formula>NOT(ISERROR(SEARCH("中止",D84)))</formula>
    </cfRule>
    <cfRule type="containsText" dxfId="846" priority="1048" operator="containsText" text="休">
      <formula>NOT(ISERROR(SEARCH("休",D84)))</formula>
    </cfRule>
  </conditionalFormatting>
  <conditionalFormatting sqref="AK84:AK85">
    <cfRule type="containsText" dxfId="845" priority="1047" operator="containsText" text="未達成">
      <formula>NOT(ISERROR(SEARCH("未達成",AK84)))</formula>
    </cfRule>
  </conditionalFormatting>
  <conditionalFormatting sqref="AH84:AH85">
    <cfRule type="containsText" dxfId="844" priority="1046" operator="containsText" text="休暇不足">
      <formula>NOT(ISERROR(SEARCH("休暇不足",AH84)))</formula>
    </cfRule>
  </conditionalFormatting>
  <conditionalFormatting sqref="D92:AE92">
    <cfRule type="containsText" dxfId="843" priority="1043" operator="containsText" text="正月">
      <formula>NOT(ISERROR(SEARCH("正月",D92)))</formula>
    </cfRule>
    <cfRule type="containsText" dxfId="842" priority="1044" operator="containsText" text="夏休">
      <formula>NOT(ISERROR(SEARCH("夏休",D92)))</formula>
    </cfRule>
  </conditionalFormatting>
  <conditionalFormatting sqref="D93:AE93">
    <cfRule type="containsText" dxfId="841" priority="1041" operator="containsText" text="正月">
      <formula>NOT(ISERROR(SEARCH("正月",D93)))</formula>
    </cfRule>
    <cfRule type="containsText" dxfId="840" priority="1042" operator="containsText" text="夏休">
      <formula>NOT(ISERROR(SEARCH("夏休",D93)))</formula>
    </cfRule>
  </conditionalFormatting>
  <conditionalFormatting sqref="D92:AE93">
    <cfRule type="containsText" dxfId="839" priority="1037" operator="containsText" text="中止">
      <formula>NOT(ISERROR(SEARCH("中止",D92)))</formula>
    </cfRule>
    <cfRule type="containsText" dxfId="838" priority="1040" operator="containsText" text="休">
      <formula>NOT(ISERROR(SEARCH("休",D92)))</formula>
    </cfRule>
  </conditionalFormatting>
  <conditionalFormatting sqref="AK92:AK93">
    <cfRule type="containsText" dxfId="837" priority="1039" operator="containsText" text="未達成">
      <formula>NOT(ISERROR(SEARCH("未達成",AK92)))</formula>
    </cfRule>
  </conditionalFormatting>
  <conditionalFormatting sqref="AH92:AH93">
    <cfRule type="containsText" dxfId="836" priority="1038" operator="containsText" text="休暇不足">
      <formula>NOT(ISERROR(SEARCH("休暇不足",AH92)))</formula>
    </cfRule>
  </conditionalFormatting>
  <conditionalFormatting sqref="D90:AE90">
    <cfRule type="containsText" dxfId="835" priority="1035" operator="containsText" text="正月">
      <formula>NOT(ISERROR(SEARCH("正月",D90)))</formula>
    </cfRule>
    <cfRule type="containsText" dxfId="834" priority="1036" operator="containsText" text="夏休">
      <formula>NOT(ISERROR(SEARCH("夏休",D90)))</formula>
    </cfRule>
  </conditionalFormatting>
  <conditionalFormatting sqref="D91:AE91">
    <cfRule type="containsText" dxfId="833" priority="1033" operator="containsText" text="正月">
      <formula>NOT(ISERROR(SEARCH("正月",D91)))</formula>
    </cfRule>
    <cfRule type="containsText" dxfId="832" priority="1034" operator="containsText" text="夏休">
      <formula>NOT(ISERROR(SEARCH("夏休",D91)))</formula>
    </cfRule>
  </conditionalFormatting>
  <conditionalFormatting sqref="D90:AE91">
    <cfRule type="containsText" dxfId="831" priority="1029" operator="containsText" text="中止">
      <formula>NOT(ISERROR(SEARCH("中止",D90)))</formula>
    </cfRule>
    <cfRule type="containsText" dxfId="830" priority="1032" operator="containsText" text="休">
      <formula>NOT(ISERROR(SEARCH("休",D90)))</formula>
    </cfRule>
  </conditionalFormatting>
  <conditionalFormatting sqref="AK90:AK91">
    <cfRule type="containsText" dxfId="829" priority="1031" operator="containsText" text="未達成">
      <formula>NOT(ISERROR(SEARCH("未達成",AK90)))</formula>
    </cfRule>
  </conditionalFormatting>
  <conditionalFormatting sqref="AH90:AH91">
    <cfRule type="containsText" dxfId="828" priority="1030" operator="containsText" text="休暇不足">
      <formula>NOT(ISERROR(SEARCH("休暇不足",AH90)))</formula>
    </cfRule>
  </conditionalFormatting>
  <conditionalFormatting sqref="D88:AE88">
    <cfRule type="containsText" dxfId="827" priority="1027" operator="containsText" text="正月">
      <formula>NOT(ISERROR(SEARCH("正月",D88)))</formula>
    </cfRule>
    <cfRule type="containsText" dxfId="826" priority="1028" operator="containsText" text="夏休">
      <formula>NOT(ISERROR(SEARCH("夏休",D88)))</formula>
    </cfRule>
  </conditionalFormatting>
  <conditionalFormatting sqref="D89:AE89">
    <cfRule type="containsText" dxfId="825" priority="1025" operator="containsText" text="正月">
      <formula>NOT(ISERROR(SEARCH("正月",D89)))</formula>
    </cfRule>
    <cfRule type="containsText" dxfId="824" priority="1026" operator="containsText" text="夏休">
      <formula>NOT(ISERROR(SEARCH("夏休",D89)))</formula>
    </cfRule>
  </conditionalFormatting>
  <conditionalFormatting sqref="D88:AE89">
    <cfRule type="containsText" dxfId="823" priority="1021" operator="containsText" text="中止">
      <formula>NOT(ISERROR(SEARCH("中止",D88)))</formula>
    </cfRule>
    <cfRule type="containsText" dxfId="822" priority="1024" operator="containsText" text="休">
      <formula>NOT(ISERROR(SEARCH("休",D88)))</formula>
    </cfRule>
  </conditionalFormatting>
  <conditionalFormatting sqref="AK88:AK89">
    <cfRule type="containsText" dxfId="821" priority="1023" operator="containsText" text="未達成">
      <formula>NOT(ISERROR(SEARCH("未達成",AK88)))</formula>
    </cfRule>
  </conditionalFormatting>
  <conditionalFormatting sqref="AH88:AH89">
    <cfRule type="containsText" dxfId="820" priority="1022" operator="containsText" text="休暇不足">
      <formula>NOT(ISERROR(SEARCH("休暇不足",AH88)))</formula>
    </cfRule>
  </conditionalFormatting>
  <conditionalFormatting sqref="D86:AE86">
    <cfRule type="containsText" dxfId="819" priority="1019" operator="containsText" text="正月">
      <formula>NOT(ISERROR(SEARCH("正月",D86)))</formula>
    </cfRule>
    <cfRule type="containsText" dxfId="818" priority="1020" operator="containsText" text="夏休">
      <formula>NOT(ISERROR(SEARCH("夏休",D86)))</formula>
    </cfRule>
  </conditionalFormatting>
  <conditionalFormatting sqref="D87:AE87">
    <cfRule type="containsText" dxfId="817" priority="1017" operator="containsText" text="正月">
      <formula>NOT(ISERROR(SEARCH("正月",D87)))</formula>
    </cfRule>
    <cfRule type="containsText" dxfId="816" priority="1018" operator="containsText" text="夏休">
      <formula>NOT(ISERROR(SEARCH("夏休",D87)))</formula>
    </cfRule>
  </conditionalFormatting>
  <conditionalFormatting sqref="D86:AE87">
    <cfRule type="containsText" dxfId="815" priority="1013" operator="containsText" text="中止">
      <formula>NOT(ISERROR(SEARCH("中止",D86)))</formula>
    </cfRule>
    <cfRule type="containsText" dxfId="814" priority="1016" operator="containsText" text="休">
      <formula>NOT(ISERROR(SEARCH("休",D86)))</formula>
    </cfRule>
  </conditionalFormatting>
  <conditionalFormatting sqref="AK86:AK87">
    <cfRule type="containsText" dxfId="813" priority="1015" operator="containsText" text="未達成">
      <formula>NOT(ISERROR(SEARCH("未達成",AK86)))</formula>
    </cfRule>
  </conditionalFormatting>
  <conditionalFormatting sqref="AH86:AH87">
    <cfRule type="containsText" dxfId="812" priority="1014" operator="containsText" text="休暇不足">
      <formula>NOT(ISERROR(SEARCH("休暇不足",AH86)))</formula>
    </cfRule>
  </conditionalFormatting>
  <conditionalFormatting sqref="D100:AE100">
    <cfRule type="containsText" dxfId="811" priority="1011" operator="containsText" text="正月">
      <formula>NOT(ISERROR(SEARCH("正月",D100)))</formula>
    </cfRule>
    <cfRule type="containsText" dxfId="810" priority="1012" operator="containsText" text="夏休">
      <formula>NOT(ISERROR(SEARCH("夏休",D100)))</formula>
    </cfRule>
  </conditionalFormatting>
  <conditionalFormatting sqref="D101:AE101">
    <cfRule type="containsText" dxfId="809" priority="1009" operator="containsText" text="正月">
      <formula>NOT(ISERROR(SEARCH("正月",D101)))</formula>
    </cfRule>
    <cfRule type="containsText" dxfId="808" priority="1010" operator="containsText" text="夏休">
      <formula>NOT(ISERROR(SEARCH("夏休",D101)))</formula>
    </cfRule>
  </conditionalFormatting>
  <conditionalFormatting sqref="D100:AE101">
    <cfRule type="containsText" dxfId="807" priority="1005" operator="containsText" text="中止">
      <formula>NOT(ISERROR(SEARCH("中止",D100)))</formula>
    </cfRule>
    <cfRule type="containsText" dxfId="806" priority="1008" operator="containsText" text="休">
      <formula>NOT(ISERROR(SEARCH("休",D100)))</formula>
    </cfRule>
  </conditionalFormatting>
  <conditionalFormatting sqref="AK100:AK101">
    <cfRule type="containsText" dxfId="805" priority="1007" operator="containsText" text="未達成">
      <formula>NOT(ISERROR(SEARCH("未達成",AK100)))</formula>
    </cfRule>
  </conditionalFormatting>
  <conditionalFormatting sqref="AH100:AH101">
    <cfRule type="containsText" dxfId="804" priority="1006" operator="containsText" text="休暇不足">
      <formula>NOT(ISERROR(SEARCH("休暇不足",AH100)))</formula>
    </cfRule>
  </conditionalFormatting>
  <conditionalFormatting sqref="D108:AE108">
    <cfRule type="containsText" dxfId="803" priority="1003" operator="containsText" text="正月">
      <formula>NOT(ISERROR(SEARCH("正月",D108)))</formula>
    </cfRule>
    <cfRule type="containsText" dxfId="802" priority="1004" operator="containsText" text="夏休">
      <formula>NOT(ISERROR(SEARCH("夏休",D108)))</formula>
    </cfRule>
  </conditionalFormatting>
  <conditionalFormatting sqref="D109:AE109">
    <cfRule type="containsText" dxfId="801" priority="1001" operator="containsText" text="正月">
      <formula>NOT(ISERROR(SEARCH("正月",D109)))</formula>
    </cfRule>
    <cfRule type="containsText" dxfId="800" priority="1002" operator="containsText" text="夏休">
      <formula>NOT(ISERROR(SEARCH("夏休",D109)))</formula>
    </cfRule>
  </conditionalFormatting>
  <conditionalFormatting sqref="D108:AE109">
    <cfRule type="containsText" dxfId="799" priority="997" operator="containsText" text="中止">
      <formula>NOT(ISERROR(SEARCH("中止",D108)))</formula>
    </cfRule>
    <cfRule type="containsText" dxfId="798" priority="1000" operator="containsText" text="休">
      <formula>NOT(ISERROR(SEARCH("休",D108)))</formula>
    </cfRule>
  </conditionalFormatting>
  <conditionalFormatting sqref="AK108:AK109">
    <cfRule type="containsText" dxfId="797" priority="999" operator="containsText" text="未達成">
      <formula>NOT(ISERROR(SEARCH("未達成",AK108)))</formula>
    </cfRule>
  </conditionalFormatting>
  <conditionalFormatting sqref="AH108:AH109">
    <cfRule type="containsText" dxfId="796" priority="998" operator="containsText" text="休暇不足">
      <formula>NOT(ISERROR(SEARCH("休暇不足",AH108)))</formula>
    </cfRule>
  </conditionalFormatting>
  <conditionalFormatting sqref="D106:AE106">
    <cfRule type="containsText" dxfId="795" priority="995" operator="containsText" text="正月">
      <formula>NOT(ISERROR(SEARCH("正月",D106)))</formula>
    </cfRule>
    <cfRule type="containsText" dxfId="794" priority="996" operator="containsText" text="夏休">
      <formula>NOT(ISERROR(SEARCH("夏休",D106)))</formula>
    </cfRule>
  </conditionalFormatting>
  <conditionalFormatting sqref="D107:AE107">
    <cfRule type="containsText" dxfId="793" priority="993" operator="containsText" text="正月">
      <formula>NOT(ISERROR(SEARCH("正月",D107)))</formula>
    </cfRule>
    <cfRule type="containsText" dxfId="792" priority="994" operator="containsText" text="夏休">
      <formula>NOT(ISERROR(SEARCH("夏休",D107)))</formula>
    </cfRule>
  </conditionalFormatting>
  <conditionalFormatting sqref="D106:AE107">
    <cfRule type="containsText" dxfId="791" priority="989" operator="containsText" text="中止">
      <formula>NOT(ISERROR(SEARCH("中止",D106)))</formula>
    </cfRule>
    <cfRule type="containsText" dxfId="790" priority="992" operator="containsText" text="休">
      <formula>NOT(ISERROR(SEARCH("休",D106)))</formula>
    </cfRule>
  </conditionalFormatting>
  <conditionalFormatting sqref="AK106:AK107">
    <cfRule type="containsText" dxfId="789" priority="991" operator="containsText" text="未達成">
      <formula>NOT(ISERROR(SEARCH("未達成",AK106)))</formula>
    </cfRule>
  </conditionalFormatting>
  <conditionalFormatting sqref="AH106:AH107">
    <cfRule type="containsText" dxfId="788" priority="990" operator="containsText" text="休暇不足">
      <formula>NOT(ISERROR(SEARCH("休暇不足",AH106)))</formula>
    </cfRule>
  </conditionalFormatting>
  <conditionalFormatting sqref="D104:AE104">
    <cfRule type="containsText" dxfId="787" priority="987" operator="containsText" text="正月">
      <formula>NOT(ISERROR(SEARCH("正月",D104)))</formula>
    </cfRule>
    <cfRule type="containsText" dxfId="786" priority="988" operator="containsText" text="夏休">
      <formula>NOT(ISERROR(SEARCH("夏休",D104)))</formula>
    </cfRule>
  </conditionalFormatting>
  <conditionalFormatting sqref="D105:AE105">
    <cfRule type="containsText" dxfId="785" priority="985" operator="containsText" text="正月">
      <formula>NOT(ISERROR(SEARCH("正月",D105)))</formula>
    </cfRule>
    <cfRule type="containsText" dxfId="784" priority="986" operator="containsText" text="夏休">
      <formula>NOT(ISERROR(SEARCH("夏休",D105)))</formula>
    </cfRule>
  </conditionalFormatting>
  <conditionalFormatting sqref="D104:AE105">
    <cfRule type="containsText" dxfId="783" priority="981" operator="containsText" text="中止">
      <formula>NOT(ISERROR(SEARCH("中止",D104)))</formula>
    </cfRule>
    <cfRule type="containsText" dxfId="782" priority="984" operator="containsText" text="休">
      <formula>NOT(ISERROR(SEARCH("休",D104)))</formula>
    </cfRule>
  </conditionalFormatting>
  <conditionalFormatting sqref="AK104:AK105">
    <cfRule type="containsText" dxfId="781" priority="983" operator="containsText" text="未達成">
      <formula>NOT(ISERROR(SEARCH("未達成",AK104)))</formula>
    </cfRule>
  </conditionalFormatting>
  <conditionalFormatting sqref="AH104:AH105">
    <cfRule type="containsText" dxfId="780" priority="982" operator="containsText" text="休暇不足">
      <formula>NOT(ISERROR(SEARCH("休暇不足",AH104)))</formula>
    </cfRule>
  </conditionalFormatting>
  <conditionalFormatting sqref="D102:AE102">
    <cfRule type="containsText" dxfId="779" priority="979" operator="containsText" text="正月">
      <formula>NOT(ISERROR(SEARCH("正月",D102)))</formula>
    </cfRule>
    <cfRule type="containsText" dxfId="778" priority="980" operator="containsText" text="夏休">
      <formula>NOT(ISERROR(SEARCH("夏休",D102)))</formula>
    </cfRule>
  </conditionalFormatting>
  <conditionalFormatting sqref="D103:AE103">
    <cfRule type="containsText" dxfId="777" priority="977" operator="containsText" text="正月">
      <formula>NOT(ISERROR(SEARCH("正月",D103)))</formula>
    </cfRule>
    <cfRule type="containsText" dxfId="776" priority="978" operator="containsText" text="夏休">
      <formula>NOT(ISERROR(SEARCH("夏休",D103)))</formula>
    </cfRule>
  </conditionalFormatting>
  <conditionalFormatting sqref="D102:AE103">
    <cfRule type="containsText" dxfId="775" priority="973" operator="containsText" text="中止">
      <formula>NOT(ISERROR(SEARCH("中止",D102)))</formula>
    </cfRule>
    <cfRule type="containsText" dxfId="774" priority="976" operator="containsText" text="休">
      <formula>NOT(ISERROR(SEARCH("休",D102)))</formula>
    </cfRule>
  </conditionalFormatting>
  <conditionalFormatting sqref="AK102:AK103">
    <cfRule type="containsText" dxfId="773" priority="975" operator="containsText" text="未達成">
      <formula>NOT(ISERROR(SEARCH("未達成",AK102)))</formula>
    </cfRule>
  </conditionalFormatting>
  <conditionalFormatting sqref="AH102:AH103">
    <cfRule type="containsText" dxfId="772" priority="974" operator="containsText" text="休暇不足">
      <formula>NOT(ISERROR(SEARCH("休暇不足",AH102)))</formula>
    </cfRule>
  </conditionalFormatting>
  <conditionalFormatting sqref="D116:AE116">
    <cfRule type="containsText" dxfId="771" priority="971" operator="containsText" text="正月">
      <formula>NOT(ISERROR(SEARCH("正月",D116)))</formula>
    </cfRule>
    <cfRule type="containsText" dxfId="770" priority="972" operator="containsText" text="夏休">
      <formula>NOT(ISERROR(SEARCH("夏休",D116)))</formula>
    </cfRule>
  </conditionalFormatting>
  <conditionalFormatting sqref="D117:AE117">
    <cfRule type="containsText" dxfId="769" priority="969" operator="containsText" text="正月">
      <formula>NOT(ISERROR(SEARCH("正月",D117)))</formula>
    </cfRule>
    <cfRule type="containsText" dxfId="768" priority="970" operator="containsText" text="夏休">
      <formula>NOT(ISERROR(SEARCH("夏休",D117)))</formula>
    </cfRule>
  </conditionalFormatting>
  <conditionalFormatting sqref="D116:AE117">
    <cfRule type="containsText" dxfId="767" priority="965" operator="containsText" text="中止">
      <formula>NOT(ISERROR(SEARCH("中止",D116)))</formula>
    </cfRule>
    <cfRule type="containsText" dxfId="766" priority="968" operator="containsText" text="休">
      <formula>NOT(ISERROR(SEARCH("休",D116)))</formula>
    </cfRule>
  </conditionalFormatting>
  <conditionalFormatting sqref="AK116:AK117">
    <cfRule type="containsText" dxfId="765" priority="967" operator="containsText" text="未達成">
      <formula>NOT(ISERROR(SEARCH("未達成",AK116)))</formula>
    </cfRule>
  </conditionalFormatting>
  <conditionalFormatting sqref="AH116:AH117">
    <cfRule type="containsText" dxfId="764" priority="966" operator="containsText" text="休暇不足">
      <formula>NOT(ISERROR(SEARCH("休暇不足",AH116)))</formula>
    </cfRule>
  </conditionalFormatting>
  <conditionalFormatting sqref="D124:AE124">
    <cfRule type="containsText" dxfId="763" priority="963" operator="containsText" text="正月">
      <formula>NOT(ISERROR(SEARCH("正月",D124)))</formula>
    </cfRule>
    <cfRule type="containsText" dxfId="762" priority="964" operator="containsText" text="夏休">
      <formula>NOT(ISERROR(SEARCH("夏休",D124)))</formula>
    </cfRule>
  </conditionalFormatting>
  <conditionalFormatting sqref="D125:AE125">
    <cfRule type="containsText" dxfId="761" priority="961" operator="containsText" text="正月">
      <formula>NOT(ISERROR(SEARCH("正月",D125)))</formula>
    </cfRule>
    <cfRule type="containsText" dxfId="760" priority="962" operator="containsText" text="夏休">
      <formula>NOT(ISERROR(SEARCH("夏休",D125)))</formula>
    </cfRule>
  </conditionalFormatting>
  <conditionalFormatting sqref="D124:AE125">
    <cfRule type="containsText" dxfId="759" priority="957" operator="containsText" text="中止">
      <formula>NOT(ISERROR(SEARCH("中止",D124)))</formula>
    </cfRule>
    <cfRule type="containsText" dxfId="758" priority="960" operator="containsText" text="休">
      <formula>NOT(ISERROR(SEARCH("休",D124)))</formula>
    </cfRule>
  </conditionalFormatting>
  <conditionalFormatting sqref="AK124:AK125">
    <cfRule type="containsText" dxfId="757" priority="959" operator="containsText" text="未達成">
      <formula>NOT(ISERROR(SEARCH("未達成",AK124)))</formula>
    </cfRule>
  </conditionalFormatting>
  <conditionalFormatting sqref="AH124:AH125">
    <cfRule type="containsText" dxfId="756" priority="958" operator="containsText" text="休暇不足">
      <formula>NOT(ISERROR(SEARCH("休暇不足",AH124)))</formula>
    </cfRule>
  </conditionalFormatting>
  <conditionalFormatting sqref="D122:AE122">
    <cfRule type="containsText" dxfId="755" priority="955" operator="containsText" text="正月">
      <formula>NOT(ISERROR(SEARCH("正月",D122)))</formula>
    </cfRule>
    <cfRule type="containsText" dxfId="754" priority="956" operator="containsText" text="夏休">
      <formula>NOT(ISERROR(SEARCH("夏休",D122)))</formula>
    </cfRule>
  </conditionalFormatting>
  <conditionalFormatting sqref="D123:AE123">
    <cfRule type="containsText" dxfId="753" priority="953" operator="containsText" text="正月">
      <formula>NOT(ISERROR(SEARCH("正月",D123)))</formula>
    </cfRule>
    <cfRule type="containsText" dxfId="752" priority="954" operator="containsText" text="夏休">
      <formula>NOT(ISERROR(SEARCH("夏休",D123)))</formula>
    </cfRule>
  </conditionalFormatting>
  <conditionalFormatting sqref="D122:AE123">
    <cfRule type="containsText" dxfId="751" priority="949" operator="containsText" text="中止">
      <formula>NOT(ISERROR(SEARCH("中止",D122)))</formula>
    </cfRule>
    <cfRule type="containsText" dxfId="750" priority="952" operator="containsText" text="休">
      <formula>NOT(ISERROR(SEARCH("休",D122)))</formula>
    </cfRule>
  </conditionalFormatting>
  <conditionalFormatting sqref="AK122:AK123">
    <cfRule type="containsText" dxfId="749" priority="951" operator="containsText" text="未達成">
      <formula>NOT(ISERROR(SEARCH("未達成",AK122)))</formula>
    </cfRule>
  </conditionalFormatting>
  <conditionalFormatting sqref="AH122:AH123">
    <cfRule type="containsText" dxfId="748" priority="950" operator="containsText" text="休暇不足">
      <formula>NOT(ISERROR(SEARCH("休暇不足",AH122)))</formula>
    </cfRule>
  </conditionalFormatting>
  <conditionalFormatting sqref="D120:AE120">
    <cfRule type="containsText" dxfId="747" priority="947" operator="containsText" text="正月">
      <formula>NOT(ISERROR(SEARCH("正月",D120)))</formula>
    </cfRule>
    <cfRule type="containsText" dxfId="746" priority="948" operator="containsText" text="夏休">
      <formula>NOT(ISERROR(SEARCH("夏休",D120)))</formula>
    </cfRule>
  </conditionalFormatting>
  <conditionalFormatting sqref="D121:AE121">
    <cfRule type="containsText" dxfId="745" priority="945" operator="containsText" text="正月">
      <formula>NOT(ISERROR(SEARCH("正月",D121)))</formula>
    </cfRule>
    <cfRule type="containsText" dxfId="744" priority="946" operator="containsText" text="夏休">
      <formula>NOT(ISERROR(SEARCH("夏休",D121)))</formula>
    </cfRule>
  </conditionalFormatting>
  <conditionalFormatting sqref="D120:AE121">
    <cfRule type="containsText" dxfId="743" priority="941" operator="containsText" text="中止">
      <formula>NOT(ISERROR(SEARCH("中止",D120)))</formula>
    </cfRule>
    <cfRule type="containsText" dxfId="742" priority="944" operator="containsText" text="休">
      <formula>NOT(ISERROR(SEARCH("休",D120)))</formula>
    </cfRule>
  </conditionalFormatting>
  <conditionalFormatting sqref="AK120:AK121">
    <cfRule type="containsText" dxfId="741" priority="943" operator="containsText" text="未達成">
      <formula>NOT(ISERROR(SEARCH("未達成",AK120)))</formula>
    </cfRule>
  </conditionalFormatting>
  <conditionalFormatting sqref="AH120:AH121">
    <cfRule type="containsText" dxfId="740" priority="942" operator="containsText" text="休暇不足">
      <formula>NOT(ISERROR(SEARCH("休暇不足",AH120)))</formula>
    </cfRule>
  </conditionalFormatting>
  <conditionalFormatting sqref="D118:AE118">
    <cfRule type="containsText" dxfId="739" priority="939" operator="containsText" text="正月">
      <formula>NOT(ISERROR(SEARCH("正月",D118)))</formula>
    </cfRule>
    <cfRule type="containsText" dxfId="738" priority="940" operator="containsText" text="夏休">
      <formula>NOT(ISERROR(SEARCH("夏休",D118)))</formula>
    </cfRule>
  </conditionalFormatting>
  <conditionalFormatting sqref="D119:AE119">
    <cfRule type="containsText" dxfId="737" priority="937" operator="containsText" text="正月">
      <formula>NOT(ISERROR(SEARCH("正月",D119)))</formula>
    </cfRule>
    <cfRule type="containsText" dxfId="736" priority="938" operator="containsText" text="夏休">
      <formula>NOT(ISERROR(SEARCH("夏休",D119)))</formula>
    </cfRule>
  </conditionalFormatting>
  <conditionalFormatting sqref="D118:AE119">
    <cfRule type="containsText" dxfId="735" priority="933" operator="containsText" text="中止">
      <formula>NOT(ISERROR(SEARCH("中止",D118)))</formula>
    </cfRule>
    <cfRule type="containsText" dxfId="734" priority="936" operator="containsText" text="休">
      <formula>NOT(ISERROR(SEARCH("休",D118)))</formula>
    </cfRule>
  </conditionalFormatting>
  <conditionalFormatting sqref="AK118:AK119">
    <cfRule type="containsText" dxfId="733" priority="935" operator="containsText" text="未達成">
      <formula>NOT(ISERROR(SEARCH("未達成",AK118)))</formula>
    </cfRule>
  </conditionalFormatting>
  <conditionalFormatting sqref="AH118:AH119">
    <cfRule type="containsText" dxfId="732" priority="934" operator="containsText" text="休暇不足">
      <formula>NOT(ISERROR(SEARCH("休暇不足",AH118)))</formula>
    </cfRule>
  </conditionalFormatting>
  <conditionalFormatting sqref="D132:AE132">
    <cfRule type="containsText" dxfId="731" priority="931" operator="containsText" text="正月">
      <formula>NOT(ISERROR(SEARCH("正月",D132)))</formula>
    </cfRule>
    <cfRule type="containsText" dxfId="730" priority="932" operator="containsText" text="夏休">
      <formula>NOT(ISERROR(SEARCH("夏休",D132)))</formula>
    </cfRule>
  </conditionalFormatting>
  <conditionalFormatting sqref="D133:AE133">
    <cfRule type="containsText" dxfId="729" priority="929" operator="containsText" text="正月">
      <formula>NOT(ISERROR(SEARCH("正月",D133)))</formula>
    </cfRule>
    <cfRule type="containsText" dxfId="728" priority="930" operator="containsText" text="夏休">
      <formula>NOT(ISERROR(SEARCH("夏休",D133)))</formula>
    </cfRule>
  </conditionalFormatting>
  <conditionalFormatting sqref="D132:AE133">
    <cfRule type="containsText" dxfId="727" priority="925" operator="containsText" text="中止">
      <formula>NOT(ISERROR(SEARCH("中止",D132)))</formula>
    </cfRule>
    <cfRule type="containsText" dxfId="726" priority="928" operator="containsText" text="休">
      <formula>NOT(ISERROR(SEARCH("休",D132)))</formula>
    </cfRule>
  </conditionalFormatting>
  <conditionalFormatting sqref="AK132:AK133">
    <cfRule type="containsText" dxfId="725" priority="927" operator="containsText" text="未達成">
      <formula>NOT(ISERROR(SEARCH("未達成",AK132)))</formula>
    </cfRule>
  </conditionalFormatting>
  <conditionalFormatting sqref="AH132:AH133">
    <cfRule type="containsText" dxfId="724" priority="926" operator="containsText" text="休暇不足">
      <formula>NOT(ISERROR(SEARCH("休暇不足",AH132)))</formula>
    </cfRule>
  </conditionalFormatting>
  <conditionalFormatting sqref="D140:AE140">
    <cfRule type="containsText" dxfId="723" priority="923" operator="containsText" text="正月">
      <formula>NOT(ISERROR(SEARCH("正月",D140)))</formula>
    </cfRule>
    <cfRule type="containsText" dxfId="722" priority="924" operator="containsText" text="夏休">
      <formula>NOT(ISERROR(SEARCH("夏休",D140)))</formula>
    </cfRule>
  </conditionalFormatting>
  <conditionalFormatting sqref="D141:AE141">
    <cfRule type="containsText" dxfId="721" priority="921" operator="containsText" text="正月">
      <formula>NOT(ISERROR(SEARCH("正月",D141)))</formula>
    </cfRule>
    <cfRule type="containsText" dxfId="720" priority="922" operator="containsText" text="夏休">
      <formula>NOT(ISERROR(SEARCH("夏休",D141)))</formula>
    </cfRule>
  </conditionalFormatting>
  <conditionalFormatting sqref="D140:AE141">
    <cfRule type="containsText" dxfId="719" priority="917" operator="containsText" text="中止">
      <formula>NOT(ISERROR(SEARCH("中止",D140)))</formula>
    </cfRule>
    <cfRule type="containsText" dxfId="718" priority="920" operator="containsText" text="休">
      <formula>NOT(ISERROR(SEARCH("休",D140)))</formula>
    </cfRule>
  </conditionalFormatting>
  <conditionalFormatting sqref="AK140:AK141">
    <cfRule type="containsText" dxfId="717" priority="919" operator="containsText" text="未達成">
      <formula>NOT(ISERROR(SEARCH("未達成",AK140)))</formula>
    </cfRule>
  </conditionalFormatting>
  <conditionalFormatting sqref="AH140:AH141">
    <cfRule type="containsText" dxfId="716" priority="918" operator="containsText" text="休暇不足">
      <formula>NOT(ISERROR(SEARCH("休暇不足",AH140)))</formula>
    </cfRule>
  </conditionalFormatting>
  <conditionalFormatting sqref="D138:AE138">
    <cfRule type="containsText" dxfId="715" priority="915" operator="containsText" text="正月">
      <formula>NOT(ISERROR(SEARCH("正月",D138)))</formula>
    </cfRule>
    <cfRule type="containsText" dxfId="714" priority="916" operator="containsText" text="夏休">
      <formula>NOT(ISERROR(SEARCH("夏休",D138)))</formula>
    </cfRule>
  </conditionalFormatting>
  <conditionalFormatting sqref="D139:AE139">
    <cfRule type="containsText" dxfId="713" priority="913" operator="containsText" text="正月">
      <formula>NOT(ISERROR(SEARCH("正月",D139)))</formula>
    </cfRule>
    <cfRule type="containsText" dxfId="712" priority="914" operator="containsText" text="夏休">
      <formula>NOT(ISERROR(SEARCH("夏休",D139)))</formula>
    </cfRule>
  </conditionalFormatting>
  <conditionalFormatting sqref="D138:AE139">
    <cfRule type="containsText" dxfId="711" priority="909" operator="containsText" text="中止">
      <formula>NOT(ISERROR(SEARCH("中止",D138)))</formula>
    </cfRule>
    <cfRule type="containsText" dxfId="710" priority="912" operator="containsText" text="休">
      <formula>NOT(ISERROR(SEARCH("休",D138)))</formula>
    </cfRule>
  </conditionalFormatting>
  <conditionalFormatting sqref="AK138:AK139">
    <cfRule type="containsText" dxfId="709" priority="911" operator="containsText" text="未達成">
      <formula>NOT(ISERROR(SEARCH("未達成",AK138)))</formula>
    </cfRule>
  </conditionalFormatting>
  <conditionalFormatting sqref="AH138:AH139">
    <cfRule type="containsText" dxfId="708" priority="910" operator="containsText" text="休暇不足">
      <formula>NOT(ISERROR(SEARCH("休暇不足",AH138)))</formula>
    </cfRule>
  </conditionalFormatting>
  <conditionalFormatting sqref="D136:AE136">
    <cfRule type="containsText" dxfId="707" priority="907" operator="containsText" text="正月">
      <formula>NOT(ISERROR(SEARCH("正月",D136)))</formula>
    </cfRule>
    <cfRule type="containsText" dxfId="706" priority="908" operator="containsText" text="夏休">
      <formula>NOT(ISERROR(SEARCH("夏休",D136)))</formula>
    </cfRule>
  </conditionalFormatting>
  <conditionalFormatting sqref="D137:AE137">
    <cfRule type="containsText" dxfId="705" priority="905" operator="containsText" text="正月">
      <formula>NOT(ISERROR(SEARCH("正月",D137)))</formula>
    </cfRule>
    <cfRule type="containsText" dxfId="704" priority="906" operator="containsText" text="夏休">
      <formula>NOT(ISERROR(SEARCH("夏休",D137)))</formula>
    </cfRule>
  </conditionalFormatting>
  <conditionalFormatting sqref="D136:AE137">
    <cfRule type="containsText" dxfId="703" priority="901" operator="containsText" text="中止">
      <formula>NOT(ISERROR(SEARCH("中止",D136)))</formula>
    </cfRule>
    <cfRule type="containsText" dxfId="702" priority="904" operator="containsText" text="休">
      <formula>NOT(ISERROR(SEARCH("休",D136)))</formula>
    </cfRule>
  </conditionalFormatting>
  <conditionalFormatting sqref="AK136:AK137">
    <cfRule type="containsText" dxfId="701" priority="903" operator="containsText" text="未達成">
      <formula>NOT(ISERROR(SEARCH("未達成",AK136)))</formula>
    </cfRule>
  </conditionalFormatting>
  <conditionalFormatting sqref="AH136:AH137">
    <cfRule type="containsText" dxfId="700" priority="902" operator="containsText" text="休暇不足">
      <formula>NOT(ISERROR(SEARCH("休暇不足",AH136)))</formula>
    </cfRule>
  </conditionalFormatting>
  <conditionalFormatting sqref="D134:AE134">
    <cfRule type="containsText" dxfId="699" priority="899" operator="containsText" text="正月">
      <formula>NOT(ISERROR(SEARCH("正月",D134)))</formula>
    </cfRule>
    <cfRule type="containsText" dxfId="698" priority="900" operator="containsText" text="夏休">
      <formula>NOT(ISERROR(SEARCH("夏休",D134)))</formula>
    </cfRule>
  </conditionalFormatting>
  <conditionalFormatting sqref="D135:AE135">
    <cfRule type="containsText" dxfId="697" priority="897" operator="containsText" text="正月">
      <formula>NOT(ISERROR(SEARCH("正月",D135)))</formula>
    </cfRule>
    <cfRule type="containsText" dxfId="696" priority="898" operator="containsText" text="夏休">
      <formula>NOT(ISERROR(SEARCH("夏休",D135)))</formula>
    </cfRule>
  </conditionalFormatting>
  <conditionalFormatting sqref="D134:AE135">
    <cfRule type="containsText" dxfId="695" priority="893" operator="containsText" text="中止">
      <formula>NOT(ISERROR(SEARCH("中止",D134)))</formula>
    </cfRule>
    <cfRule type="containsText" dxfId="694" priority="896" operator="containsText" text="休">
      <formula>NOT(ISERROR(SEARCH("休",D134)))</formula>
    </cfRule>
  </conditionalFormatting>
  <conditionalFormatting sqref="AK134:AK135">
    <cfRule type="containsText" dxfId="693" priority="895" operator="containsText" text="未達成">
      <formula>NOT(ISERROR(SEARCH("未達成",AK134)))</formula>
    </cfRule>
  </conditionalFormatting>
  <conditionalFormatting sqref="AH134:AH135">
    <cfRule type="containsText" dxfId="692" priority="894" operator="containsText" text="休暇不足">
      <formula>NOT(ISERROR(SEARCH("休暇不足",AH134)))</formula>
    </cfRule>
  </conditionalFormatting>
  <conditionalFormatting sqref="D148:AE148">
    <cfRule type="containsText" dxfId="691" priority="891" operator="containsText" text="正月">
      <formula>NOT(ISERROR(SEARCH("正月",D148)))</formula>
    </cfRule>
    <cfRule type="containsText" dxfId="690" priority="892" operator="containsText" text="夏休">
      <formula>NOT(ISERROR(SEARCH("夏休",D148)))</formula>
    </cfRule>
  </conditionalFormatting>
  <conditionalFormatting sqref="D149:AE149">
    <cfRule type="containsText" dxfId="689" priority="889" operator="containsText" text="正月">
      <formula>NOT(ISERROR(SEARCH("正月",D149)))</formula>
    </cfRule>
    <cfRule type="containsText" dxfId="688" priority="890" operator="containsText" text="夏休">
      <formula>NOT(ISERROR(SEARCH("夏休",D149)))</formula>
    </cfRule>
  </conditionalFormatting>
  <conditionalFormatting sqref="D148:AE149">
    <cfRule type="containsText" dxfId="687" priority="885" operator="containsText" text="中止">
      <formula>NOT(ISERROR(SEARCH("中止",D148)))</formula>
    </cfRule>
    <cfRule type="containsText" dxfId="686" priority="888" operator="containsText" text="休">
      <formula>NOT(ISERROR(SEARCH("休",D148)))</formula>
    </cfRule>
  </conditionalFormatting>
  <conditionalFormatting sqref="AK148:AK149">
    <cfRule type="containsText" dxfId="685" priority="887" operator="containsText" text="未達成">
      <formula>NOT(ISERROR(SEARCH("未達成",AK148)))</formula>
    </cfRule>
  </conditionalFormatting>
  <conditionalFormatting sqref="AH148:AH149">
    <cfRule type="containsText" dxfId="684" priority="886" operator="containsText" text="休暇不足">
      <formula>NOT(ISERROR(SEARCH("休暇不足",AH148)))</formula>
    </cfRule>
  </conditionalFormatting>
  <conditionalFormatting sqref="D156:AE156">
    <cfRule type="containsText" dxfId="683" priority="883" operator="containsText" text="正月">
      <formula>NOT(ISERROR(SEARCH("正月",D156)))</formula>
    </cfRule>
    <cfRule type="containsText" dxfId="682" priority="884" operator="containsText" text="夏休">
      <formula>NOT(ISERROR(SEARCH("夏休",D156)))</formula>
    </cfRule>
  </conditionalFormatting>
  <conditionalFormatting sqref="D157:AE157">
    <cfRule type="containsText" dxfId="681" priority="881" operator="containsText" text="正月">
      <formula>NOT(ISERROR(SEARCH("正月",D157)))</formula>
    </cfRule>
    <cfRule type="containsText" dxfId="680" priority="882" operator="containsText" text="夏休">
      <formula>NOT(ISERROR(SEARCH("夏休",D157)))</formula>
    </cfRule>
  </conditionalFormatting>
  <conditionalFormatting sqref="D156:AE157">
    <cfRule type="containsText" dxfId="679" priority="877" operator="containsText" text="中止">
      <formula>NOT(ISERROR(SEARCH("中止",D156)))</formula>
    </cfRule>
    <cfRule type="containsText" dxfId="678" priority="880" operator="containsText" text="休">
      <formula>NOT(ISERROR(SEARCH("休",D156)))</formula>
    </cfRule>
  </conditionalFormatting>
  <conditionalFormatting sqref="AK156:AK157">
    <cfRule type="containsText" dxfId="677" priority="879" operator="containsText" text="未達成">
      <formula>NOT(ISERROR(SEARCH("未達成",AK156)))</formula>
    </cfRule>
  </conditionalFormatting>
  <conditionalFormatting sqref="AH156:AH157">
    <cfRule type="containsText" dxfId="676" priority="878" operator="containsText" text="休暇不足">
      <formula>NOT(ISERROR(SEARCH("休暇不足",AH156)))</formula>
    </cfRule>
  </conditionalFormatting>
  <conditionalFormatting sqref="D154:AE154">
    <cfRule type="containsText" dxfId="675" priority="875" operator="containsText" text="正月">
      <formula>NOT(ISERROR(SEARCH("正月",D154)))</formula>
    </cfRule>
    <cfRule type="containsText" dxfId="674" priority="876" operator="containsText" text="夏休">
      <formula>NOT(ISERROR(SEARCH("夏休",D154)))</formula>
    </cfRule>
  </conditionalFormatting>
  <conditionalFormatting sqref="D155:AE155">
    <cfRule type="containsText" dxfId="673" priority="873" operator="containsText" text="正月">
      <formula>NOT(ISERROR(SEARCH("正月",D155)))</formula>
    </cfRule>
    <cfRule type="containsText" dxfId="672" priority="874" operator="containsText" text="夏休">
      <formula>NOT(ISERROR(SEARCH("夏休",D155)))</formula>
    </cfRule>
  </conditionalFormatting>
  <conditionalFormatting sqref="D154:AE155">
    <cfRule type="containsText" dxfId="671" priority="869" operator="containsText" text="中止">
      <formula>NOT(ISERROR(SEARCH("中止",D154)))</formula>
    </cfRule>
    <cfRule type="containsText" dxfId="670" priority="872" operator="containsText" text="休">
      <formula>NOT(ISERROR(SEARCH("休",D154)))</formula>
    </cfRule>
  </conditionalFormatting>
  <conditionalFormatting sqref="AK154:AK155">
    <cfRule type="containsText" dxfId="669" priority="871" operator="containsText" text="未達成">
      <formula>NOT(ISERROR(SEARCH("未達成",AK154)))</formula>
    </cfRule>
  </conditionalFormatting>
  <conditionalFormatting sqref="AH154:AH155">
    <cfRule type="containsText" dxfId="668" priority="870" operator="containsText" text="休暇不足">
      <formula>NOT(ISERROR(SEARCH("休暇不足",AH154)))</formula>
    </cfRule>
  </conditionalFormatting>
  <conditionalFormatting sqref="D152:AE152">
    <cfRule type="containsText" dxfId="667" priority="867" operator="containsText" text="正月">
      <formula>NOT(ISERROR(SEARCH("正月",D152)))</formula>
    </cfRule>
    <cfRule type="containsText" dxfId="666" priority="868" operator="containsText" text="夏休">
      <formula>NOT(ISERROR(SEARCH("夏休",D152)))</formula>
    </cfRule>
  </conditionalFormatting>
  <conditionalFormatting sqref="D153:AE153">
    <cfRule type="containsText" dxfId="665" priority="865" operator="containsText" text="正月">
      <formula>NOT(ISERROR(SEARCH("正月",D153)))</formula>
    </cfRule>
    <cfRule type="containsText" dxfId="664" priority="866" operator="containsText" text="夏休">
      <formula>NOT(ISERROR(SEARCH("夏休",D153)))</formula>
    </cfRule>
  </conditionalFormatting>
  <conditionalFormatting sqref="D152:AE153">
    <cfRule type="containsText" dxfId="663" priority="861" operator="containsText" text="中止">
      <formula>NOT(ISERROR(SEARCH("中止",D152)))</formula>
    </cfRule>
    <cfRule type="containsText" dxfId="662" priority="864" operator="containsText" text="休">
      <formula>NOT(ISERROR(SEARCH("休",D152)))</formula>
    </cfRule>
  </conditionalFormatting>
  <conditionalFormatting sqref="AK152:AK153">
    <cfRule type="containsText" dxfId="661" priority="863" operator="containsText" text="未達成">
      <formula>NOT(ISERROR(SEARCH("未達成",AK152)))</formula>
    </cfRule>
  </conditionalFormatting>
  <conditionalFormatting sqref="AH152:AH153">
    <cfRule type="containsText" dxfId="660" priority="862" operator="containsText" text="休暇不足">
      <formula>NOT(ISERROR(SEARCH("休暇不足",AH152)))</formula>
    </cfRule>
  </conditionalFormatting>
  <conditionalFormatting sqref="D150:AE150">
    <cfRule type="containsText" dxfId="659" priority="859" operator="containsText" text="正月">
      <formula>NOT(ISERROR(SEARCH("正月",D150)))</formula>
    </cfRule>
    <cfRule type="containsText" dxfId="658" priority="860" operator="containsText" text="夏休">
      <formula>NOT(ISERROR(SEARCH("夏休",D150)))</formula>
    </cfRule>
  </conditionalFormatting>
  <conditionalFormatting sqref="D151:AE151">
    <cfRule type="containsText" dxfId="657" priority="857" operator="containsText" text="正月">
      <formula>NOT(ISERROR(SEARCH("正月",D151)))</formula>
    </cfRule>
    <cfRule type="containsText" dxfId="656" priority="858" operator="containsText" text="夏休">
      <formula>NOT(ISERROR(SEARCH("夏休",D151)))</formula>
    </cfRule>
  </conditionalFormatting>
  <conditionalFormatting sqref="D150:AE151">
    <cfRule type="containsText" dxfId="655" priority="853" operator="containsText" text="中止">
      <formula>NOT(ISERROR(SEARCH("中止",D150)))</formula>
    </cfRule>
    <cfRule type="containsText" dxfId="654" priority="856" operator="containsText" text="休">
      <formula>NOT(ISERROR(SEARCH("休",D150)))</formula>
    </cfRule>
  </conditionalFormatting>
  <conditionalFormatting sqref="AK150:AK151">
    <cfRule type="containsText" dxfId="653" priority="855" operator="containsText" text="未達成">
      <formula>NOT(ISERROR(SEARCH("未達成",AK150)))</formula>
    </cfRule>
  </conditionalFormatting>
  <conditionalFormatting sqref="AH150:AH151">
    <cfRule type="containsText" dxfId="652" priority="854" operator="containsText" text="休暇不足">
      <formula>NOT(ISERROR(SEARCH("休暇不足",AH150)))</formula>
    </cfRule>
  </conditionalFormatting>
  <conditionalFormatting sqref="D164:AE164">
    <cfRule type="containsText" dxfId="651" priority="851" operator="containsText" text="正月">
      <formula>NOT(ISERROR(SEARCH("正月",D164)))</formula>
    </cfRule>
    <cfRule type="containsText" dxfId="650" priority="852" operator="containsText" text="夏休">
      <formula>NOT(ISERROR(SEARCH("夏休",D164)))</formula>
    </cfRule>
  </conditionalFormatting>
  <conditionalFormatting sqref="D165:AE165">
    <cfRule type="containsText" dxfId="649" priority="849" operator="containsText" text="正月">
      <formula>NOT(ISERROR(SEARCH("正月",D165)))</formula>
    </cfRule>
    <cfRule type="containsText" dxfId="648" priority="850" operator="containsText" text="夏休">
      <formula>NOT(ISERROR(SEARCH("夏休",D165)))</formula>
    </cfRule>
  </conditionalFormatting>
  <conditionalFormatting sqref="D164:AE165">
    <cfRule type="containsText" dxfId="647" priority="845" operator="containsText" text="中止">
      <formula>NOT(ISERROR(SEARCH("中止",D164)))</formula>
    </cfRule>
    <cfRule type="containsText" dxfId="646" priority="848" operator="containsText" text="休">
      <formula>NOT(ISERROR(SEARCH("休",D164)))</formula>
    </cfRule>
  </conditionalFormatting>
  <conditionalFormatting sqref="AK164:AK165">
    <cfRule type="containsText" dxfId="645" priority="847" operator="containsText" text="未達成">
      <formula>NOT(ISERROR(SEARCH("未達成",AK164)))</formula>
    </cfRule>
  </conditionalFormatting>
  <conditionalFormatting sqref="AH164:AH165">
    <cfRule type="containsText" dxfId="644" priority="846" operator="containsText" text="休暇不足">
      <formula>NOT(ISERROR(SEARCH("休暇不足",AH164)))</formula>
    </cfRule>
  </conditionalFormatting>
  <conditionalFormatting sqref="D172:AE172">
    <cfRule type="containsText" dxfId="643" priority="843" operator="containsText" text="正月">
      <formula>NOT(ISERROR(SEARCH("正月",D172)))</formula>
    </cfRule>
    <cfRule type="containsText" dxfId="642" priority="844" operator="containsText" text="夏休">
      <formula>NOT(ISERROR(SEARCH("夏休",D172)))</formula>
    </cfRule>
  </conditionalFormatting>
  <conditionalFormatting sqref="D173:AE173">
    <cfRule type="containsText" dxfId="641" priority="841" operator="containsText" text="正月">
      <formula>NOT(ISERROR(SEARCH("正月",D173)))</formula>
    </cfRule>
    <cfRule type="containsText" dxfId="640" priority="842" operator="containsText" text="夏休">
      <formula>NOT(ISERROR(SEARCH("夏休",D173)))</formula>
    </cfRule>
  </conditionalFormatting>
  <conditionalFormatting sqref="D172:AE173">
    <cfRule type="containsText" dxfId="639" priority="837" operator="containsText" text="中止">
      <formula>NOT(ISERROR(SEARCH("中止",D172)))</formula>
    </cfRule>
    <cfRule type="containsText" dxfId="638" priority="840" operator="containsText" text="休">
      <formula>NOT(ISERROR(SEARCH("休",D172)))</formula>
    </cfRule>
  </conditionalFormatting>
  <conditionalFormatting sqref="AK172:AK173">
    <cfRule type="containsText" dxfId="637" priority="839" operator="containsText" text="未達成">
      <formula>NOT(ISERROR(SEARCH("未達成",AK172)))</formula>
    </cfRule>
  </conditionalFormatting>
  <conditionalFormatting sqref="AH172:AH173">
    <cfRule type="containsText" dxfId="636" priority="838" operator="containsText" text="休暇不足">
      <formula>NOT(ISERROR(SEARCH("休暇不足",AH172)))</formula>
    </cfRule>
  </conditionalFormatting>
  <conditionalFormatting sqref="D170:AE170">
    <cfRule type="containsText" dxfId="635" priority="835" operator="containsText" text="正月">
      <formula>NOT(ISERROR(SEARCH("正月",D170)))</formula>
    </cfRule>
    <cfRule type="containsText" dxfId="634" priority="836" operator="containsText" text="夏休">
      <formula>NOT(ISERROR(SEARCH("夏休",D170)))</formula>
    </cfRule>
  </conditionalFormatting>
  <conditionalFormatting sqref="D171:AE171">
    <cfRule type="containsText" dxfId="633" priority="833" operator="containsText" text="正月">
      <formula>NOT(ISERROR(SEARCH("正月",D171)))</formula>
    </cfRule>
    <cfRule type="containsText" dxfId="632" priority="834" operator="containsText" text="夏休">
      <formula>NOT(ISERROR(SEARCH("夏休",D171)))</formula>
    </cfRule>
  </conditionalFormatting>
  <conditionalFormatting sqref="D170:AE171">
    <cfRule type="containsText" dxfId="631" priority="829" operator="containsText" text="中止">
      <formula>NOT(ISERROR(SEARCH("中止",D170)))</formula>
    </cfRule>
    <cfRule type="containsText" dxfId="630" priority="832" operator="containsText" text="休">
      <formula>NOT(ISERROR(SEARCH("休",D170)))</formula>
    </cfRule>
  </conditionalFormatting>
  <conditionalFormatting sqref="AK170:AK171">
    <cfRule type="containsText" dxfId="629" priority="831" operator="containsText" text="未達成">
      <formula>NOT(ISERROR(SEARCH("未達成",AK170)))</formula>
    </cfRule>
  </conditionalFormatting>
  <conditionalFormatting sqref="AH170:AH171">
    <cfRule type="containsText" dxfId="628" priority="830" operator="containsText" text="休暇不足">
      <formula>NOT(ISERROR(SEARCH("休暇不足",AH170)))</formula>
    </cfRule>
  </conditionalFormatting>
  <conditionalFormatting sqref="D168:AE168">
    <cfRule type="containsText" dxfId="627" priority="827" operator="containsText" text="正月">
      <formula>NOT(ISERROR(SEARCH("正月",D168)))</formula>
    </cfRule>
    <cfRule type="containsText" dxfId="626" priority="828" operator="containsText" text="夏休">
      <formula>NOT(ISERROR(SEARCH("夏休",D168)))</formula>
    </cfRule>
  </conditionalFormatting>
  <conditionalFormatting sqref="D169:AE169">
    <cfRule type="containsText" dxfId="625" priority="825" operator="containsText" text="正月">
      <formula>NOT(ISERROR(SEARCH("正月",D169)))</formula>
    </cfRule>
    <cfRule type="containsText" dxfId="624" priority="826" operator="containsText" text="夏休">
      <formula>NOT(ISERROR(SEARCH("夏休",D169)))</formula>
    </cfRule>
  </conditionalFormatting>
  <conditionalFormatting sqref="D168:AE169">
    <cfRule type="containsText" dxfId="623" priority="821" operator="containsText" text="中止">
      <formula>NOT(ISERROR(SEARCH("中止",D168)))</formula>
    </cfRule>
    <cfRule type="containsText" dxfId="622" priority="824" operator="containsText" text="休">
      <formula>NOT(ISERROR(SEARCH("休",D168)))</formula>
    </cfRule>
  </conditionalFormatting>
  <conditionalFormatting sqref="AK168:AK169">
    <cfRule type="containsText" dxfId="621" priority="823" operator="containsText" text="未達成">
      <formula>NOT(ISERROR(SEARCH("未達成",AK168)))</formula>
    </cfRule>
  </conditionalFormatting>
  <conditionalFormatting sqref="AH168:AH169">
    <cfRule type="containsText" dxfId="620" priority="822" operator="containsText" text="休暇不足">
      <formula>NOT(ISERROR(SEARCH("休暇不足",AH168)))</formula>
    </cfRule>
  </conditionalFormatting>
  <conditionalFormatting sqref="D166:AE166">
    <cfRule type="containsText" dxfId="619" priority="819" operator="containsText" text="正月">
      <formula>NOT(ISERROR(SEARCH("正月",D166)))</formula>
    </cfRule>
    <cfRule type="containsText" dxfId="618" priority="820" operator="containsText" text="夏休">
      <formula>NOT(ISERROR(SEARCH("夏休",D166)))</formula>
    </cfRule>
  </conditionalFormatting>
  <conditionalFormatting sqref="D167:AE167">
    <cfRule type="containsText" dxfId="617" priority="817" operator="containsText" text="正月">
      <formula>NOT(ISERROR(SEARCH("正月",D167)))</formula>
    </cfRule>
    <cfRule type="containsText" dxfId="616" priority="818" operator="containsText" text="夏休">
      <formula>NOT(ISERROR(SEARCH("夏休",D167)))</formula>
    </cfRule>
  </conditionalFormatting>
  <conditionalFormatting sqref="D166:AE167">
    <cfRule type="containsText" dxfId="615" priority="813" operator="containsText" text="中止">
      <formula>NOT(ISERROR(SEARCH("中止",D166)))</formula>
    </cfRule>
    <cfRule type="containsText" dxfId="614" priority="816" operator="containsText" text="休">
      <formula>NOT(ISERROR(SEARCH("休",D166)))</formula>
    </cfRule>
  </conditionalFormatting>
  <conditionalFormatting sqref="AK166:AK167">
    <cfRule type="containsText" dxfId="613" priority="815" operator="containsText" text="未達成">
      <formula>NOT(ISERROR(SEARCH("未達成",AK166)))</formula>
    </cfRule>
  </conditionalFormatting>
  <conditionalFormatting sqref="AH166:AH167">
    <cfRule type="containsText" dxfId="612" priority="814" operator="containsText" text="休暇不足">
      <formula>NOT(ISERROR(SEARCH("休暇不足",AH166)))</formula>
    </cfRule>
  </conditionalFormatting>
  <conditionalFormatting sqref="D180:AE180">
    <cfRule type="containsText" dxfId="611" priority="811" operator="containsText" text="正月">
      <formula>NOT(ISERROR(SEARCH("正月",D180)))</formula>
    </cfRule>
    <cfRule type="containsText" dxfId="610" priority="812" operator="containsText" text="夏休">
      <formula>NOT(ISERROR(SEARCH("夏休",D180)))</formula>
    </cfRule>
  </conditionalFormatting>
  <conditionalFormatting sqref="D181:AE181">
    <cfRule type="containsText" dxfId="609" priority="809" operator="containsText" text="正月">
      <formula>NOT(ISERROR(SEARCH("正月",D181)))</formula>
    </cfRule>
    <cfRule type="containsText" dxfId="608" priority="810" operator="containsText" text="夏休">
      <formula>NOT(ISERROR(SEARCH("夏休",D181)))</formula>
    </cfRule>
  </conditionalFormatting>
  <conditionalFormatting sqref="D180:AE181">
    <cfRule type="containsText" dxfId="607" priority="805" operator="containsText" text="中止">
      <formula>NOT(ISERROR(SEARCH("中止",D180)))</formula>
    </cfRule>
    <cfRule type="containsText" dxfId="606" priority="808" operator="containsText" text="休">
      <formula>NOT(ISERROR(SEARCH("休",D180)))</formula>
    </cfRule>
  </conditionalFormatting>
  <conditionalFormatting sqref="AK180:AK181">
    <cfRule type="containsText" dxfId="605" priority="807" operator="containsText" text="未達成">
      <formula>NOT(ISERROR(SEARCH("未達成",AK180)))</formula>
    </cfRule>
  </conditionalFormatting>
  <conditionalFormatting sqref="AH180:AH181">
    <cfRule type="containsText" dxfId="604" priority="806" operator="containsText" text="休暇不足">
      <formula>NOT(ISERROR(SEARCH("休暇不足",AH180)))</formula>
    </cfRule>
  </conditionalFormatting>
  <conditionalFormatting sqref="D188:AE188">
    <cfRule type="containsText" dxfId="603" priority="803" operator="containsText" text="正月">
      <formula>NOT(ISERROR(SEARCH("正月",D188)))</formula>
    </cfRule>
    <cfRule type="containsText" dxfId="602" priority="804" operator="containsText" text="夏休">
      <formula>NOT(ISERROR(SEARCH("夏休",D188)))</formula>
    </cfRule>
  </conditionalFormatting>
  <conditionalFormatting sqref="D189:AE189">
    <cfRule type="containsText" dxfId="601" priority="801" operator="containsText" text="正月">
      <formula>NOT(ISERROR(SEARCH("正月",D189)))</formula>
    </cfRule>
    <cfRule type="containsText" dxfId="600" priority="802" operator="containsText" text="夏休">
      <formula>NOT(ISERROR(SEARCH("夏休",D189)))</formula>
    </cfRule>
  </conditionalFormatting>
  <conditionalFormatting sqref="D188:AE189">
    <cfRule type="containsText" dxfId="599" priority="797" operator="containsText" text="中止">
      <formula>NOT(ISERROR(SEARCH("中止",D188)))</formula>
    </cfRule>
    <cfRule type="containsText" dxfId="598" priority="800" operator="containsText" text="休">
      <formula>NOT(ISERROR(SEARCH("休",D188)))</formula>
    </cfRule>
  </conditionalFormatting>
  <conditionalFormatting sqref="AK188:AK189">
    <cfRule type="containsText" dxfId="597" priority="799" operator="containsText" text="未達成">
      <formula>NOT(ISERROR(SEARCH("未達成",AK188)))</formula>
    </cfRule>
  </conditionalFormatting>
  <conditionalFormatting sqref="AH188:AH189">
    <cfRule type="containsText" dxfId="596" priority="798" operator="containsText" text="休暇不足">
      <formula>NOT(ISERROR(SEARCH("休暇不足",AH188)))</formula>
    </cfRule>
  </conditionalFormatting>
  <conditionalFormatting sqref="D186:AE186">
    <cfRule type="containsText" dxfId="595" priority="795" operator="containsText" text="正月">
      <formula>NOT(ISERROR(SEARCH("正月",D186)))</formula>
    </cfRule>
    <cfRule type="containsText" dxfId="594" priority="796" operator="containsText" text="夏休">
      <formula>NOT(ISERROR(SEARCH("夏休",D186)))</formula>
    </cfRule>
  </conditionalFormatting>
  <conditionalFormatting sqref="D187:AE187">
    <cfRule type="containsText" dxfId="593" priority="793" operator="containsText" text="正月">
      <formula>NOT(ISERROR(SEARCH("正月",D187)))</formula>
    </cfRule>
    <cfRule type="containsText" dxfId="592" priority="794" operator="containsText" text="夏休">
      <formula>NOT(ISERROR(SEARCH("夏休",D187)))</formula>
    </cfRule>
  </conditionalFormatting>
  <conditionalFormatting sqref="D186:AE187">
    <cfRule type="containsText" dxfId="591" priority="789" operator="containsText" text="中止">
      <formula>NOT(ISERROR(SEARCH("中止",D186)))</formula>
    </cfRule>
    <cfRule type="containsText" dxfId="590" priority="792" operator="containsText" text="休">
      <formula>NOT(ISERROR(SEARCH("休",D186)))</formula>
    </cfRule>
  </conditionalFormatting>
  <conditionalFormatting sqref="AK186:AK187">
    <cfRule type="containsText" dxfId="589" priority="791" operator="containsText" text="未達成">
      <formula>NOT(ISERROR(SEARCH("未達成",AK186)))</formula>
    </cfRule>
  </conditionalFormatting>
  <conditionalFormatting sqref="AH186:AH187">
    <cfRule type="containsText" dxfId="588" priority="790" operator="containsText" text="休暇不足">
      <formula>NOT(ISERROR(SEARCH("休暇不足",AH186)))</formula>
    </cfRule>
  </conditionalFormatting>
  <conditionalFormatting sqref="D184:AE184">
    <cfRule type="containsText" dxfId="587" priority="787" operator="containsText" text="正月">
      <formula>NOT(ISERROR(SEARCH("正月",D184)))</formula>
    </cfRule>
    <cfRule type="containsText" dxfId="586" priority="788" operator="containsText" text="夏休">
      <formula>NOT(ISERROR(SEARCH("夏休",D184)))</formula>
    </cfRule>
  </conditionalFormatting>
  <conditionalFormatting sqref="D185:AE185">
    <cfRule type="containsText" dxfId="585" priority="785" operator="containsText" text="正月">
      <formula>NOT(ISERROR(SEARCH("正月",D185)))</formula>
    </cfRule>
    <cfRule type="containsText" dxfId="584" priority="786" operator="containsText" text="夏休">
      <formula>NOT(ISERROR(SEARCH("夏休",D185)))</formula>
    </cfRule>
  </conditionalFormatting>
  <conditionalFormatting sqref="D184:AE185">
    <cfRule type="containsText" dxfId="583" priority="781" operator="containsText" text="中止">
      <formula>NOT(ISERROR(SEARCH("中止",D184)))</formula>
    </cfRule>
    <cfRule type="containsText" dxfId="582" priority="784" operator="containsText" text="休">
      <formula>NOT(ISERROR(SEARCH("休",D184)))</formula>
    </cfRule>
  </conditionalFormatting>
  <conditionalFormatting sqref="AK184:AK185">
    <cfRule type="containsText" dxfId="581" priority="783" operator="containsText" text="未達成">
      <formula>NOT(ISERROR(SEARCH("未達成",AK184)))</formula>
    </cfRule>
  </conditionalFormatting>
  <conditionalFormatting sqref="AH184:AH185">
    <cfRule type="containsText" dxfId="580" priority="782" operator="containsText" text="休暇不足">
      <formula>NOT(ISERROR(SEARCH("休暇不足",AH184)))</formula>
    </cfRule>
  </conditionalFormatting>
  <conditionalFormatting sqref="D182:AE182">
    <cfRule type="containsText" dxfId="579" priority="779" operator="containsText" text="正月">
      <formula>NOT(ISERROR(SEARCH("正月",D182)))</formula>
    </cfRule>
    <cfRule type="containsText" dxfId="578" priority="780" operator="containsText" text="夏休">
      <formula>NOT(ISERROR(SEARCH("夏休",D182)))</formula>
    </cfRule>
  </conditionalFormatting>
  <conditionalFormatting sqref="D183:AE183">
    <cfRule type="containsText" dxfId="577" priority="777" operator="containsText" text="正月">
      <formula>NOT(ISERROR(SEARCH("正月",D183)))</formula>
    </cfRule>
    <cfRule type="containsText" dxfId="576" priority="778" operator="containsText" text="夏休">
      <formula>NOT(ISERROR(SEARCH("夏休",D183)))</formula>
    </cfRule>
  </conditionalFormatting>
  <conditionalFormatting sqref="D182:AE183">
    <cfRule type="containsText" dxfId="575" priority="773" operator="containsText" text="中止">
      <formula>NOT(ISERROR(SEARCH("中止",D182)))</formula>
    </cfRule>
    <cfRule type="containsText" dxfId="574" priority="776" operator="containsText" text="休">
      <formula>NOT(ISERROR(SEARCH("休",D182)))</formula>
    </cfRule>
  </conditionalFormatting>
  <conditionalFormatting sqref="AK182:AK183">
    <cfRule type="containsText" dxfId="573" priority="775" operator="containsText" text="未達成">
      <formula>NOT(ISERROR(SEARCH("未達成",AK182)))</formula>
    </cfRule>
  </conditionalFormatting>
  <conditionalFormatting sqref="AH182:AH183">
    <cfRule type="containsText" dxfId="572" priority="774" operator="containsText" text="休暇不足">
      <formula>NOT(ISERROR(SEARCH("休暇不足",AH182)))</formula>
    </cfRule>
  </conditionalFormatting>
  <conditionalFormatting sqref="D196:AE196">
    <cfRule type="containsText" dxfId="571" priority="771" operator="containsText" text="正月">
      <formula>NOT(ISERROR(SEARCH("正月",D196)))</formula>
    </cfRule>
    <cfRule type="containsText" dxfId="570" priority="772" operator="containsText" text="夏休">
      <formula>NOT(ISERROR(SEARCH("夏休",D196)))</formula>
    </cfRule>
  </conditionalFormatting>
  <conditionalFormatting sqref="D197:AE197">
    <cfRule type="containsText" dxfId="569" priority="769" operator="containsText" text="正月">
      <formula>NOT(ISERROR(SEARCH("正月",D197)))</formula>
    </cfRule>
    <cfRule type="containsText" dxfId="568" priority="770" operator="containsText" text="夏休">
      <formula>NOT(ISERROR(SEARCH("夏休",D197)))</formula>
    </cfRule>
  </conditionalFormatting>
  <conditionalFormatting sqref="D196:AE197">
    <cfRule type="containsText" dxfId="567" priority="765" operator="containsText" text="中止">
      <formula>NOT(ISERROR(SEARCH("中止",D196)))</formula>
    </cfRule>
    <cfRule type="containsText" dxfId="566" priority="768" operator="containsText" text="休">
      <formula>NOT(ISERROR(SEARCH("休",D196)))</formula>
    </cfRule>
  </conditionalFormatting>
  <conditionalFormatting sqref="AK196:AK197">
    <cfRule type="containsText" dxfId="565" priority="767" operator="containsText" text="未達成">
      <formula>NOT(ISERROR(SEARCH("未達成",AK196)))</formula>
    </cfRule>
  </conditionalFormatting>
  <conditionalFormatting sqref="AH196:AH197">
    <cfRule type="containsText" dxfId="564" priority="766" operator="containsText" text="休暇不足">
      <formula>NOT(ISERROR(SEARCH("休暇不足",AH196)))</formula>
    </cfRule>
  </conditionalFormatting>
  <conditionalFormatting sqref="D204:AE204">
    <cfRule type="containsText" dxfId="563" priority="763" operator="containsText" text="正月">
      <formula>NOT(ISERROR(SEARCH("正月",D204)))</formula>
    </cfRule>
    <cfRule type="containsText" dxfId="562" priority="764" operator="containsText" text="夏休">
      <formula>NOT(ISERROR(SEARCH("夏休",D204)))</formula>
    </cfRule>
  </conditionalFormatting>
  <conditionalFormatting sqref="D205:AE205">
    <cfRule type="containsText" dxfId="561" priority="761" operator="containsText" text="正月">
      <formula>NOT(ISERROR(SEARCH("正月",D205)))</formula>
    </cfRule>
    <cfRule type="containsText" dxfId="560" priority="762" operator="containsText" text="夏休">
      <formula>NOT(ISERROR(SEARCH("夏休",D205)))</formula>
    </cfRule>
  </conditionalFormatting>
  <conditionalFormatting sqref="D204:AE205">
    <cfRule type="containsText" dxfId="559" priority="757" operator="containsText" text="中止">
      <formula>NOT(ISERROR(SEARCH("中止",D204)))</formula>
    </cfRule>
    <cfRule type="containsText" dxfId="558" priority="760" operator="containsText" text="休">
      <formula>NOT(ISERROR(SEARCH("休",D204)))</formula>
    </cfRule>
  </conditionalFormatting>
  <conditionalFormatting sqref="AK204:AK205">
    <cfRule type="containsText" dxfId="557" priority="759" operator="containsText" text="未達成">
      <formula>NOT(ISERROR(SEARCH("未達成",AK204)))</formula>
    </cfRule>
  </conditionalFormatting>
  <conditionalFormatting sqref="AH204:AH205">
    <cfRule type="containsText" dxfId="556" priority="758" operator="containsText" text="休暇不足">
      <formula>NOT(ISERROR(SEARCH("休暇不足",AH204)))</formula>
    </cfRule>
  </conditionalFormatting>
  <conditionalFormatting sqref="D202:AE202">
    <cfRule type="containsText" dxfId="555" priority="755" operator="containsText" text="正月">
      <formula>NOT(ISERROR(SEARCH("正月",D202)))</formula>
    </cfRule>
    <cfRule type="containsText" dxfId="554" priority="756" operator="containsText" text="夏休">
      <formula>NOT(ISERROR(SEARCH("夏休",D202)))</formula>
    </cfRule>
  </conditionalFormatting>
  <conditionalFormatting sqref="D203:AE203">
    <cfRule type="containsText" dxfId="553" priority="753" operator="containsText" text="正月">
      <formula>NOT(ISERROR(SEARCH("正月",D203)))</formula>
    </cfRule>
    <cfRule type="containsText" dxfId="552" priority="754" operator="containsText" text="夏休">
      <formula>NOT(ISERROR(SEARCH("夏休",D203)))</formula>
    </cfRule>
  </conditionalFormatting>
  <conditionalFormatting sqref="D202:AE203">
    <cfRule type="containsText" dxfId="551" priority="749" operator="containsText" text="中止">
      <formula>NOT(ISERROR(SEARCH("中止",D202)))</formula>
    </cfRule>
    <cfRule type="containsText" dxfId="550" priority="752" operator="containsText" text="休">
      <formula>NOT(ISERROR(SEARCH("休",D202)))</formula>
    </cfRule>
  </conditionalFormatting>
  <conditionalFormatting sqref="AK202:AK203">
    <cfRule type="containsText" dxfId="549" priority="751" operator="containsText" text="未達成">
      <formula>NOT(ISERROR(SEARCH("未達成",AK202)))</formula>
    </cfRule>
  </conditionalFormatting>
  <conditionalFormatting sqref="AH202:AH203">
    <cfRule type="containsText" dxfId="548" priority="750" operator="containsText" text="休暇不足">
      <formula>NOT(ISERROR(SEARCH("休暇不足",AH202)))</formula>
    </cfRule>
  </conditionalFormatting>
  <conditionalFormatting sqref="D200:AE200">
    <cfRule type="containsText" dxfId="547" priority="747" operator="containsText" text="正月">
      <formula>NOT(ISERROR(SEARCH("正月",D200)))</formula>
    </cfRule>
    <cfRule type="containsText" dxfId="546" priority="748" operator="containsText" text="夏休">
      <formula>NOT(ISERROR(SEARCH("夏休",D200)))</formula>
    </cfRule>
  </conditionalFormatting>
  <conditionalFormatting sqref="D201:AE201">
    <cfRule type="containsText" dxfId="545" priority="745" operator="containsText" text="正月">
      <formula>NOT(ISERROR(SEARCH("正月",D201)))</formula>
    </cfRule>
    <cfRule type="containsText" dxfId="544" priority="746" operator="containsText" text="夏休">
      <formula>NOT(ISERROR(SEARCH("夏休",D201)))</formula>
    </cfRule>
  </conditionalFormatting>
  <conditionalFormatting sqref="D200:AE201">
    <cfRule type="containsText" dxfId="543" priority="741" operator="containsText" text="中止">
      <formula>NOT(ISERROR(SEARCH("中止",D200)))</formula>
    </cfRule>
    <cfRule type="containsText" dxfId="542" priority="744" operator="containsText" text="休">
      <formula>NOT(ISERROR(SEARCH("休",D200)))</formula>
    </cfRule>
  </conditionalFormatting>
  <conditionalFormatting sqref="AK200:AK201">
    <cfRule type="containsText" dxfId="541" priority="743" operator="containsText" text="未達成">
      <formula>NOT(ISERROR(SEARCH("未達成",AK200)))</formula>
    </cfRule>
  </conditionalFormatting>
  <conditionalFormatting sqref="AH200:AH201">
    <cfRule type="containsText" dxfId="540" priority="742" operator="containsText" text="休暇不足">
      <formula>NOT(ISERROR(SEARCH("休暇不足",AH200)))</formula>
    </cfRule>
  </conditionalFormatting>
  <conditionalFormatting sqref="D198:AE198">
    <cfRule type="containsText" dxfId="539" priority="739" operator="containsText" text="正月">
      <formula>NOT(ISERROR(SEARCH("正月",D198)))</formula>
    </cfRule>
    <cfRule type="containsText" dxfId="538" priority="740" operator="containsText" text="夏休">
      <formula>NOT(ISERROR(SEARCH("夏休",D198)))</formula>
    </cfRule>
  </conditionalFormatting>
  <conditionalFormatting sqref="D199:AE199">
    <cfRule type="containsText" dxfId="537" priority="737" operator="containsText" text="正月">
      <formula>NOT(ISERROR(SEARCH("正月",D199)))</formula>
    </cfRule>
    <cfRule type="containsText" dxfId="536" priority="738" operator="containsText" text="夏休">
      <formula>NOT(ISERROR(SEARCH("夏休",D199)))</formula>
    </cfRule>
  </conditionalFormatting>
  <conditionalFormatting sqref="D198:AE199">
    <cfRule type="containsText" dxfId="535" priority="733" operator="containsText" text="中止">
      <formula>NOT(ISERROR(SEARCH("中止",D198)))</formula>
    </cfRule>
    <cfRule type="containsText" dxfId="534" priority="736" operator="containsText" text="休">
      <formula>NOT(ISERROR(SEARCH("休",D198)))</formula>
    </cfRule>
  </conditionalFormatting>
  <conditionalFormatting sqref="AK198:AK199">
    <cfRule type="containsText" dxfId="533" priority="735" operator="containsText" text="未達成">
      <formula>NOT(ISERROR(SEARCH("未達成",AK198)))</formula>
    </cfRule>
  </conditionalFormatting>
  <conditionalFormatting sqref="AH198:AH199">
    <cfRule type="containsText" dxfId="532" priority="734" operator="containsText" text="休暇不足">
      <formula>NOT(ISERROR(SEARCH("休暇不足",AH198)))</formula>
    </cfRule>
  </conditionalFormatting>
  <conditionalFormatting sqref="D212:AE212">
    <cfRule type="containsText" dxfId="531" priority="731" operator="containsText" text="正月">
      <formula>NOT(ISERROR(SEARCH("正月",D212)))</formula>
    </cfRule>
    <cfRule type="containsText" dxfId="530" priority="732" operator="containsText" text="夏休">
      <formula>NOT(ISERROR(SEARCH("夏休",D212)))</formula>
    </cfRule>
  </conditionalFormatting>
  <conditionalFormatting sqref="D213:AE213">
    <cfRule type="containsText" dxfId="529" priority="729" operator="containsText" text="正月">
      <formula>NOT(ISERROR(SEARCH("正月",D213)))</formula>
    </cfRule>
    <cfRule type="containsText" dxfId="528" priority="730" operator="containsText" text="夏休">
      <formula>NOT(ISERROR(SEARCH("夏休",D213)))</formula>
    </cfRule>
  </conditionalFormatting>
  <conditionalFormatting sqref="D212:AE213">
    <cfRule type="containsText" dxfId="527" priority="725" operator="containsText" text="中止">
      <formula>NOT(ISERROR(SEARCH("中止",D212)))</formula>
    </cfRule>
    <cfRule type="containsText" dxfId="526" priority="728" operator="containsText" text="休">
      <formula>NOT(ISERROR(SEARCH("休",D212)))</formula>
    </cfRule>
  </conditionalFormatting>
  <conditionalFormatting sqref="AK212:AK213">
    <cfRule type="containsText" dxfId="525" priority="727" operator="containsText" text="未達成">
      <formula>NOT(ISERROR(SEARCH("未達成",AK212)))</formula>
    </cfRule>
  </conditionalFormatting>
  <conditionalFormatting sqref="AH212:AH213">
    <cfRule type="containsText" dxfId="524" priority="726" operator="containsText" text="休暇不足">
      <formula>NOT(ISERROR(SEARCH("休暇不足",AH212)))</formula>
    </cfRule>
  </conditionalFormatting>
  <conditionalFormatting sqref="D220:AE220">
    <cfRule type="containsText" dxfId="523" priority="723" operator="containsText" text="正月">
      <formula>NOT(ISERROR(SEARCH("正月",D220)))</formula>
    </cfRule>
    <cfRule type="containsText" dxfId="522" priority="724" operator="containsText" text="夏休">
      <formula>NOT(ISERROR(SEARCH("夏休",D220)))</formula>
    </cfRule>
  </conditionalFormatting>
  <conditionalFormatting sqref="D221:AE221">
    <cfRule type="containsText" dxfId="521" priority="721" operator="containsText" text="正月">
      <formula>NOT(ISERROR(SEARCH("正月",D221)))</formula>
    </cfRule>
    <cfRule type="containsText" dxfId="520" priority="722" operator="containsText" text="夏休">
      <formula>NOT(ISERROR(SEARCH("夏休",D221)))</formula>
    </cfRule>
  </conditionalFormatting>
  <conditionalFormatting sqref="D220:AE221">
    <cfRule type="containsText" dxfId="519" priority="717" operator="containsText" text="中止">
      <formula>NOT(ISERROR(SEARCH("中止",D220)))</formula>
    </cfRule>
    <cfRule type="containsText" dxfId="518" priority="720" operator="containsText" text="休">
      <formula>NOT(ISERROR(SEARCH("休",D220)))</formula>
    </cfRule>
  </conditionalFormatting>
  <conditionalFormatting sqref="AK220:AK221">
    <cfRule type="containsText" dxfId="517" priority="719" operator="containsText" text="未達成">
      <formula>NOT(ISERROR(SEARCH("未達成",AK220)))</formula>
    </cfRule>
  </conditionalFormatting>
  <conditionalFormatting sqref="AH220:AH221">
    <cfRule type="containsText" dxfId="516" priority="718" operator="containsText" text="休暇不足">
      <formula>NOT(ISERROR(SEARCH("休暇不足",AH220)))</formula>
    </cfRule>
  </conditionalFormatting>
  <conditionalFormatting sqref="D218:AE218">
    <cfRule type="containsText" dxfId="515" priority="715" operator="containsText" text="正月">
      <formula>NOT(ISERROR(SEARCH("正月",D218)))</formula>
    </cfRule>
    <cfRule type="containsText" dxfId="514" priority="716" operator="containsText" text="夏休">
      <formula>NOT(ISERROR(SEARCH("夏休",D218)))</formula>
    </cfRule>
  </conditionalFormatting>
  <conditionalFormatting sqref="D219:AE219">
    <cfRule type="containsText" dxfId="513" priority="713" operator="containsText" text="正月">
      <formula>NOT(ISERROR(SEARCH("正月",D219)))</formula>
    </cfRule>
    <cfRule type="containsText" dxfId="512" priority="714" operator="containsText" text="夏休">
      <formula>NOT(ISERROR(SEARCH("夏休",D219)))</formula>
    </cfRule>
  </conditionalFormatting>
  <conditionalFormatting sqref="D218:AE219">
    <cfRule type="containsText" dxfId="511" priority="709" operator="containsText" text="中止">
      <formula>NOT(ISERROR(SEARCH("中止",D218)))</formula>
    </cfRule>
    <cfRule type="containsText" dxfId="510" priority="712" operator="containsText" text="休">
      <formula>NOT(ISERROR(SEARCH("休",D218)))</formula>
    </cfRule>
  </conditionalFormatting>
  <conditionalFormatting sqref="AK218:AK219">
    <cfRule type="containsText" dxfId="509" priority="711" operator="containsText" text="未達成">
      <formula>NOT(ISERROR(SEARCH("未達成",AK218)))</formula>
    </cfRule>
  </conditionalFormatting>
  <conditionalFormatting sqref="AH218:AH219">
    <cfRule type="containsText" dxfId="508" priority="710" operator="containsText" text="休暇不足">
      <formula>NOT(ISERROR(SEARCH("休暇不足",AH218)))</formula>
    </cfRule>
  </conditionalFormatting>
  <conditionalFormatting sqref="D216:AE216">
    <cfRule type="containsText" dxfId="507" priority="707" operator="containsText" text="正月">
      <formula>NOT(ISERROR(SEARCH("正月",D216)))</formula>
    </cfRule>
    <cfRule type="containsText" dxfId="506" priority="708" operator="containsText" text="夏休">
      <formula>NOT(ISERROR(SEARCH("夏休",D216)))</formula>
    </cfRule>
  </conditionalFormatting>
  <conditionalFormatting sqref="D217:AE217">
    <cfRule type="containsText" dxfId="505" priority="705" operator="containsText" text="正月">
      <formula>NOT(ISERROR(SEARCH("正月",D217)))</formula>
    </cfRule>
    <cfRule type="containsText" dxfId="504" priority="706" operator="containsText" text="夏休">
      <formula>NOT(ISERROR(SEARCH("夏休",D217)))</formula>
    </cfRule>
  </conditionalFormatting>
  <conditionalFormatting sqref="D216:AE217">
    <cfRule type="containsText" dxfId="503" priority="701" operator="containsText" text="中止">
      <formula>NOT(ISERROR(SEARCH("中止",D216)))</formula>
    </cfRule>
    <cfRule type="containsText" dxfId="502" priority="704" operator="containsText" text="休">
      <formula>NOT(ISERROR(SEARCH("休",D216)))</formula>
    </cfRule>
  </conditionalFormatting>
  <conditionalFormatting sqref="AK216:AK217">
    <cfRule type="containsText" dxfId="501" priority="703" operator="containsText" text="未達成">
      <formula>NOT(ISERROR(SEARCH("未達成",AK216)))</formula>
    </cfRule>
  </conditionalFormatting>
  <conditionalFormatting sqref="AH216:AH217">
    <cfRule type="containsText" dxfId="500" priority="702" operator="containsText" text="休暇不足">
      <formula>NOT(ISERROR(SEARCH("休暇不足",AH216)))</formula>
    </cfRule>
  </conditionalFormatting>
  <conditionalFormatting sqref="D214:AE214">
    <cfRule type="containsText" dxfId="499" priority="699" operator="containsText" text="正月">
      <formula>NOT(ISERROR(SEARCH("正月",D214)))</formula>
    </cfRule>
    <cfRule type="containsText" dxfId="498" priority="700" operator="containsText" text="夏休">
      <formula>NOT(ISERROR(SEARCH("夏休",D214)))</formula>
    </cfRule>
  </conditionalFormatting>
  <conditionalFormatting sqref="D215:AE215">
    <cfRule type="containsText" dxfId="497" priority="697" operator="containsText" text="正月">
      <formula>NOT(ISERROR(SEARCH("正月",D215)))</formula>
    </cfRule>
    <cfRule type="containsText" dxfId="496" priority="698" operator="containsText" text="夏休">
      <formula>NOT(ISERROR(SEARCH("夏休",D215)))</formula>
    </cfRule>
  </conditionalFormatting>
  <conditionalFormatting sqref="D214:AE215">
    <cfRule type="containsText" dxfId="495" priority="693" operator="containsText" text="中止">
      <formula>NOT(ISERROR(SEARCH("中止",D214)))</formula>
    </cfRule>
    <cfRule type="containsText" dxfId="494" priority="696" operator="containsText" text="休">
      <formula>NOT(ISERROR(SEARCH("休",D214)))</formula>
    </cfRule>
  </conditionalFormatting>
  <conditionalFormatting sqref="AK214:AK215">
    <cfRule type="containsText" dxfId="493" priority="695" operator="containsText" text="未達成">
      <formula>NOT(ISERROR(SEARCH("未達成",AK214)))</formula>
    </cfRule>
  </conditionalFormatting>
  <conditionalFormatting sqref="AH214:AH215">
    <cfRule type="containsText" dxfId="492" priority="694" operator="containsText" text="休暇不足">
      <formula>NOT(ISERROR(SEARCH("休暇不足",AH214)))</formula>
    </cfRule>
  </conditionalFormatting>
  <conditionalFormatting sqref="D228:AE228">
    <cfRule type="containsText" dxfId="491" priority="691" operator="containsText" text="正月">
      <formula>NOT(ISERROR(SEARCH("正月",D228)))</formula>
    </cfRule>
    <cfRule type="containsText" dxfId="490" priority="692" operator="containsText" text="夏休">
      <formula>NOT(ISERROR(SEARCH("夏休",D228)))</formula>
    </cfRule>
  </conditionalFormatting>
  <conditionalFormatting sqref="D229:AE229">
    <cfRule type="containsText" dxfId="489" priority="689" operator="containsText" text="正月">
      <formula>NOT(ISERROR(SEARCH("正月",D229)))</formula>
    </cfRule>
    <cfRule type="containsText" dxfId="488" priority="690" operator="containsText" text="夏休">
      <formula>NOT(ISERROR(SEARCH("夏休",D229)))</formula>
    </cfRule>
  </conditionalFormatting>
  <conditionalFormatting sqref="D228:AE229">
    <cfRule type="containsText" dxfId="487" priority="685" operator="containsText" text="中止">
      <formula>NOT(ISERROR(SEARCH("中止",D228)))</formula>
    </cfRule>
    <cfRule type="containsText" dxfId="486" priority="688" operator="containsText" text="休">
      <formula>NOT(ISERROR(SEARCH("休",D228)))</formula>
    </cfRule>
  </conditionalFormatting>
  <conditionalFormatting sqref="AK228:AK229">
    <cfRule type="containsText" dxfId="485" priority="687" operator="containsText" text="未達成">
      <formula>NOT(ISERROR(SEARCH("未達成",AK228)))</formula>
    </cfRule>
  </conditionalFormatting>
  <conditionalFormatting sqref="AH228:AH229">
    <cfRule type="containsText" dxfId="484" priority="686" operator="containsText" text="休暇不足">
      <formula>NOT(ISERROR(SEARCH("休暇不足",AH228)))</formula>
    </cfRule>
  </conditionalFormatting>
  <conditionalFormatting sqref="D236:AE236">
    <cfRule type="containsText" dxfId="483" priority="683" operator="containsText" text="正月">
      <formula>NOT(ISERROR(SEARCH("正月",D236)))</formula>
    </cfRule>
    <cfRule type="containsText" dxfId="482" priority="684" operator="containsText" text="夏休">
      <formula>NOT(ISERROR(SEARCH("夏休",D236)))</formula>
    </cfRule>
  </conditionalFormatting>
  <conditionalFormatting sqref="D237:AE237">
    <cfRule type="containsText" dxfId="481" priority="681" operator="containsText" text="正月">
      <formula>NOT(ISERROR(SEARCH("正月",D237)))</formula>
    </cfRule>
    <cfRule type="containsText" dxfId="480" priority="682" operator="containsText" text="夏休">
      <formula>NOT(ISERROR(SEARCH("夏休",D237)))</formula>
    </cfRule>
  </conditionalFormatting>
  <conditionalFormatting sqref="D236:AE237">
    <cfRule type="containsText" dxfId="479" priority="677" operator="containsText" text="中止">
      <formula>NOT(ISERROR(SEARCH("中止",D236)))</formula>
    </cfRule>
    <cfRule type="containsText" dxfId="478" priority="680" operator="containsText" text="休">
      <formula>NOT(ISERROR(SEARCH("休",D236)))</formula>
    </cfRule>
  </conditionalFormatting>
  <conditionalFormatting sqref="AK236:AK237">
    <cfRule type="containsText" dxfId="477" priority="679" operator="containsText" text="未達成">
      <formula>NOT(ISERROR(SEARCH("未達成",AK236)))</formula>
    </cfRule>
  </conditionalFormatting>
  <conditionalFormatting sqref="AH236:AH237">
    <cfRule type="containsText" dxfId="476" priority="678" operator="containsText" text="休暇不足">
      <formula>NOT(ISERROR(SEARCH("休暇不足",AH236)))</formula>
    </cfRule>
  </conditionalFormatting>
  <conditionalFormatting sqref="D234:AE234">
    <cfRule type="containsText" dxfId="475" priority="675" operator="containsText" text="正月">
      <formula>NOT(ISERROR(SEARCH("正月",D234)))</formula>
    </cfRule>
    <cfRule type="containsText" dxfId="474" priority="676" operator="containsText" text="夏休">
      <formula>NOT(ISERROR(SEARCH("夏休",D234)))</formula>
    </cfRule>
  </conditionalFormatting>
  <conditionalFormatting sqref="D235:AE235">
    <cfRule type="containsText" dxfId="473" priority="673" operator="containsText" text="正月">
      <formula>NOT(ISERROR(SEARCH("正月",D235)))</formula>
    </cfRule>
    <cfRule type="containsText" dxfId="472" priority="674" operator="containsText" text="夏休">
      <formula>NOT(ISERROR(SEARCH("夏休",D235)))</formula>
    </cfRule>
  </conditionalFormatting>
  <conditionalFormatting sqref="D234:AE235">
    <cfRule type="containsText" dxfId="471" priority="669" operator="containsText" text="中止">
      <formula>NOT(ISERROR(SEARCH("中止",D234)))</formula>
    </cfRule>
    <cfRule type="containsText" dxfId="470" priority="672" operator="containsText" text="休">
      <formula>NOT(ISERROR(SEARCH("休",D234)))</formula>
    </cfRule>
  </conditionalFormatting>
  <conditionalFormatting sqref="AK234:AK235">
    <cfRule type="containsText" dxfId="469" priority="671" operator="containsText" text="未達成">
      <formula>NOT(ISERROR(SEARCH("未達成",AK234)))</formula>
    </cfRule>
  </conditionalFormatting>
  <conditionalFormatting sqref="AH234:AH235">
    <cfRule type="containsText" dxfId="468" priority="670" operator="containsText" text="休暇不足">
      <formula>NOT(ISERROR(SEARCH("休暇不足",AH234)))</formula>
    </cfRule>
  </conditionalFormatting>
  <conditionalFormatting sqref="D232:AE232">
    <cfRule type="containsText" dxfId="467" priority="667" operator="containsText" text="正月">
      <formula>NOT(ISERROR(SEARCH("正月",D232)))</formula>
    </cfRule>
    <cfRule type="containsText" dxfId="466" priority="668" operator="containsText" text="夏休">
      <formula>NOT(ISERROR(SEARCH("夏休",D232)))</formula>
    </cfRule>
  </conditionalFormatting>
  <conditionalFormatting sqref="D233:AE233">
    <cfRule type="containsText" dxfId="465" priority="665" operator="containsText" text="正月">
      <formula>NOT(ISERROR(SEARCH("正月",D233)))</formula>
    </cfRule>
    <cfRule type="containsText" dxfId="464" priority="666" operator="containsText" text="夏休">
      <formula>NOT(ISERROR(SEARCH("夏休",D233)))</formula>
    </cfRule>
  </conditionalFormatting>
  <conditionalFormatting sqref="D232:AE233">
    <cfRule type="containsText" dxfId="463" priority="661" operator="containsText" text="中止">
      <formula>NOT(ISERROR(SEARCH("中止",D232)))</formula>
    </cfRule>
    <cfRule type="containsText" dxfId="462" priority="664" operator="containsText" text="休">
      <formula>NOT(ISERROR(SEARCH("休",D232)))</formula>
    </cfRule>
  </conditionalFormatting>
  <conditionalFormatting sqref="AK232:AK233">
    <cfRule type="containsText" dxfId="461" priority="663" operator="containsText" text="未達成">
      <formula>NOT(ISERROR(SEARCH("未達成",AK232)))</formula>
    </cfRule>
  </conditionalFormatting>
  <conditionalFormatting sqref="AH232:AH233">
    <cfRule type="containsText" dxfId="460" priority="662" operator="containsText" text="休暇不足">
      <formula>NOT(ISERROR(SEARCH("休暇不足",AH232)))</formula>
    </cfRule>
  </conditionalFormatting>
  <conditionalFormatting sqref="D230:AE230">
    <cfRule type="containsText" dxfId="459" priority="659" operator="containsText" text="正月">
      <formula>NOT(ISERROR(SEARCH("正月",D230)))</formula>
    </cfRule>
    <cfRule type="containsText" dxfId="458" priority="660" operator="containsText" text="夏休">
      <formula>NOT(ISERROR(SEARCH("夏休",D230)))</formula>
    </cfRule>
  </conditionalFormatting>
  <conditionalFormatting sqref="D231:AE231">
    <cfRule type="containsText" dxfId="457" priority="657" operator="containsText" text="正月">
      <formula>NOT(ISERROR(SEARCH("正月",D231)))</formula>
    </cfRule>
    <cfRule type="containsText" dxfId="456" priority="658" operator="containsText" text="夏休">
      <formula>NOT(ISERROR(SEARCH("夏休",D231)))</formula>
    </cfRule>
  </conditionalFormatting>
  <conditionalFormatting sqref="D230:AE231">
    <cfRule type="containsText" dxfId="455" priority="653" operator="containsText" text="中止">
      <formula>NOT(ISERROR(SEARCH("中止",D230)))</formula>
    </cfRule>
    <cfRule type="containsText" dxfId="454" priority="656" operator="containsText" text="休">
      <formula>NOT(ISERROR(SEARCH("休",D230)))</formula>
    </cfRule>
  </conditionalFormatting>
  <conditionalFormatting sqref="AK230:AK231">
    <cfRule type="containsText" dxfId="453" priority="655" operator="containsText" text="未達成">
      <formula>NOT(ISERROR(SEARCH("未達成",AK230)))</formula>
    </cfRule>
  </conditionalFormatting>
  <conditionalFormatting sqref="AH230:AH231">
    <cfRule type="containsText" dxfId="452" priority="654" operator="containsText" text="休暇不足">
      <formula>NOT(ISERROR(SEARCH("休暇不足",AH230)))</formula>
    </cfRule>
  </conditionalFormatting>
  <conditionalFormatting sqref="D244:AE244">
    <cfRule type="containsText" dxfId="451" priority="651" operator="containsText" text="正月">
      <formula>NOT(ISERROR(SEARCH("正月",D244)))</formula>
    </cfRule>
    <cfRule type="containsText" dxfId="450" priority="652" operator="containsText" text="夏休">
      <formula>NOT(ISERROR(SEARCH("夏休",D244)))</formula>
    </cfRule>
  </conditionalFormatting>
  <conditionalFormatting sqref="D245:AE245">
    <cfRule type="containsText" dxfId="449" priority="649" operator="containsText" text="正月">
      <formula>NOT(ISERROR(SEARCH("正月",D245)))</formula>
    </cfRule>
    <cfRule type="containsText" dxfId="448" priority="650" operator="containsText" text="夏休">
      <formula>NOT(ISERROR(SEARCH("夏休",D245)))</formula>
    </cfRule>
  </conditionalFormatting>
  <conditionalFormatting sqref="D244:AE245">
    <cfRule type="containsText" dxfId="447" priority="645" operator="containsText" text="中止">
      <formula>NOT(ISERROR(SEARCH("中止",D244)))</formula>
    </cfRule>
    <cfRule type="containsText" dxfId="446" priority="648" operator="containsText" text="休">
      <formula>NOT(ISERROR(SEARCH("休",D244)))</formula>
    </cfRule>
  </conditionalFormatting>
  <conditionalFormatting sqref="AK244:AK245">
    <cfRule type="containsText" dxfId="445" priority="647" operator="containsText" text="未達成">
      <formula>NOT(ISERROR(SEARCH("未達成",AK244)))</formula>
    </cfRule>
  </conditionalFormatting>
  <conditionalFormatting sqref="AH244:AH245">
    <cfRule type="containsText" dxfId="444" priority="646" operator="containsText" text="休暇不足">
      <formula>NOT(ISERROR(SEARCH("休暇不足",AH244)))</formula>
    </cfRule>
  </conditionalFormatting>
  <conditionalFormatting sqref="D252:AE252">
    <cfRule type="containsText" dxfId="443" priority="643" operator="containsText" text="正月">
      <formula>NOT(ISERROR(SEARCH("正月",D252)))</formula>
    </cfRule>
    <cfRule type="containsText" dxfId="442" priority="644" operator="containsText" text="夏休">
      <formula>NOT(ISERROR(SEARCH("夏休",D252)))</formula>
    </cfRule>
  </conditionalFormatting>
  <conditionalFormatting sqref="D253:AE253">
    <cfRule type="containsText" dxfId="441" priority="641" operator="containsText" text="正月">
      <formula>NOT(ISERROR(SEARCH("正月",D253)))</formula>
    </cfRule>
    <cfRule type="containsText" dxfId="440" priority="642" operator="containsText" text="夏休">
      <formula>NOT(ISERROR(SEARCH("夏休",D253)))</formula>
    </cfRule>
  </conditionalFormatting>
  <conditionalFormatting sqref="D252:AE253">
    <cfRule type="containsText" dxfId="439" priority="637" operator="containsText" text="中止">
      <formula>NOT(ISERROR(SEARCH("中止",D252)))</formula>
    </cfRule>
    <cfRule type="containsText" dxfId="438" priority="640" operator="containsText" text="休">
      <formula>NOT(ISERROR(SEARCH("休",D252)))</formula>
    </cfRule>
  </conditionalFormatting>
  <conditionalFormatting sqref="AK252:AK253">
    <cfRule type="containsText" dxfId="437" priority="639" operator="containsText" text="未達成">
      <formula>NOT(ISERROR(SEARCH("未達成",AK252)))</formula>
    </cfRule>
  </conditionalFormatting>
  <conditionalFormatting sqref="AH252:AH253">
    <cfRule type="containsText" dxfId="436" priority="638" operator="containsText" text="休暇不足">
      <formula>NOT(ISERROR(SEARCH("休暇不足",AH252)))</formula>
    </cfRule>
  </conditionalFormatting>
  <conditionalFormatting sqref="D250:AE250">
    <cfRule type="containsText" dxfId="435" priority="635" operator="containsText" text="正月">
      <formula>NOT(ISERROR(SEARCH("正月",D250)))</formula>
    </cfRule>
    <cfRule type="containsText" dxfId="434" priority="636" operator="containsText" text="夏休">
      <formula>NOT(ISERROR(SEARCH("夏休",D250)))</formula>
    </cfRule>
  </conditionalFormatting>
  <conditionalFormatting sqref="D251:AE251">
    <cfRule type="containsText" dxfId="433" priority="633" operator="containsText" text="正月">
      <formula>NOT(ISERROR(SEARCH("正月",D251)))</formula>
    </cfRule>
    <cfRule type="containsText" dxfId="432" priority="634" operator="containsText" text="夏休">
      <formula>NOT(ISERROR(SEARCH("夏休",D251)))</formula>
    </cfRule>
  </conditionalFormatting>
  <conditionalFormatting sqref="D250:AE251">
    <cfRule type="containsText" dxfId="431" priority="629" operator="containsText" text="中止">
      <formula>NOT(ISERROR(SEARCH("中止",D250)))</formula>
    </cfRule>
    <cfRule type="containsText" dxfId="430" priority="632" operator="containsText" text="休">
      <formula>NOT(ISERROR(SEARCH("休",D250)))</formula>
    </cfRule>
  </conditionalFormatting>
  <conditionalFormatting sqref="AK250:AK251">
    <cfRule type="containsText" dxfId="429" priority="631" operator="containsText" text="未達成">
      <formula>NOT(ISERROR(SEARCH("未達成",AK250)))</formula>
    </cfRule>
  </conditionalFormatting>
  <conditionalFormatting sqref="AH250:AH251">
    <cfRule type="containsText" dxfId="428" priority="630" operator="containsText" text="休暇不足">
      <formula>NOT(ISERROR(SEARCH("休暇不足",AH250)))</formula>
    </cfRule>
  </conditionalFormatting>
  <conditionalFormatting sqref="D248:AE248">
    <cfRule type="containsText" dxfId="427" priority="627" operator="containsText" text="正月">
      <formula>NOT(ISERROR(SEARCH("正月",D248)))</formula>
    </cfRule>
    <cfRule type="containsText" dxfId="426" priority="628" operator="containsText" text="夏休">
      <formula>NOT(ISERROR(SEARCH("夏休",D248)))</formula>
    </cfRule>
  </conditionalFormatting>
  <conditionalFormatting sqref="D249:AE249">
    <cfRule type="containsText" dxfId="425" priority="625" operator="containsText" text="正月">
      <formula>NOT(ISERROR(SEARCH("正月",D249)))</formula>
    </cfRule>
    <cfRule type="containsText" dxfId="424" priority="626" operator="containsText" text="夏休">
      <formula>NOT(ISERROR(SEARCH("夏休",D249)))</formula>
    </cfRule>
  </conditionalFormatting>
  <conditionalFormatting sqref="D248:AE249">
    <cfRule type="containsText" dxfId="423" priority="621" operator="containsText" text="中止">
      <formula>NOT(ISERROR(SEARCH("中止",D248)))</formula>
    </cfRule>
    <cfRule type="containsText" dxfId="422" priority="624" operator="containsText" text="休">
      <formula>NOT(ISERROR(SEARCH("休",D248)))</formula>
    </cfRule>
  </conditionalFormatting>
  <conditionalFormatting sqref="AK248:AK249">
    <cfRule type="containsText" dxfId="421" priority="623" operator="containsText" text="未達成">
      <formula>NOT(ISERROR(SEARCH("未達成",AK248)))</formula>
    </cfRule>
  </conditionalFormatting>
  <conditionalFormatting sqref="AH248:AH249">
    <cfRule type="containsText" dxfId="420" priority="622" operator="containsText" text="休暇不足">
      <formula>NOT(ISERROR(SEARCH("休暇不足",AH248)))</formula>
    </cfRule>
  </conditionalFormatting>
  <conditionalFormatting sqref="D246:AE246">
    <cfRule type="containsText" dxfId="419" priority="619" operator="containsText" text="正月">
      <formula>NOT(ISERROR(SEARCH("正月",D246)))</formula>
    </cfRule>
    <cfRule type="containsText" dxfId="418" priority="620" operator="containsText" text="夏休">
      <formula>NOT(ISERROR(SEARCH("夏休",D246)))</formula>
    </cfRule>
  </conditionalFormatting>
  <conditionalFormatting sqref="D247:AE247">
    <cfRule type="containsText" dxfId="417" priority="617" operator="containsText" text="正月">
      <formula>NOT(ISERROR(SEARCH("正月",D247)))</formula>
    </cfRule>
    <cfRule type="containsText" dxfId="416" priority="618" operator="containsText" text="夏休">
      <formula>NOT(ISERROR(SEARCH("夏休",D247)))</formula>
    </cfRule>
  </conditionalFormatting>
  <conditionalFormatting sqref="D246:AE247">
    <cfRule type="containsText" dxfId="415" priority="613" operator="containsText" text="中止">
      <formula>NOT(ISERROR(SEARCH("中止",D246)))</formula>
    </cfRule>
    <cfRule type="containsText" dxfId="414" priority="616" operator="containsText" text="休">
      <formula>NOT(ISERROR(SEARCH("休",D246)))</formula>
    </cfRule>
  </conditionalFormatting>
  <conditionalFormatting sqref="AK246:AK247">
    <cfRule type="containsText" dxfId="413" priority="615" operator="containsText" text="未達成">
      <formula>NOT(ISERROR(SEARCH("未達成",AK246)))</formula>
    </cfRule>
  </conditionalFormatting>
  <conditionalFormatting sqref="AH246:AH247">
    <cfRule type="containsText" dxfId="412" priority="614" operator="containsText" text="休暇不足">
      <formula>NOT(ISERROR(SEARCH("休暇不足",AH246)))</formula>
    </cfRule>
  </conditionalFormatting>
  <conditionalFormatting sqref="D260:AE260">
    <cfRule type="containsText" dxfId="411" priority="611" operator="containsText" text="正月">
      <formula>NOT(ISERROR(SEARCH("正月",D260)))</formula>
    </cfRule>
    <cfRule type="containsText" dxfId="410" priority="612" operator="containsText" text="夏休">
      <formula>NOT(ISERROR(SEARCH("夏休",D260)))</formula>
    </cfRule>
  </conditionalFormatting>
  <conditionalFormatting sqref="D261:AE261">
    <cfRule type="containsText" dxfId="409" priority="609" operator="containsText" text="正月">
      <formula>NOT(ISERROR(SEARCH("正月",D261)))</formula>
    </cfRule>
    <cfRule type="containsText" dxfId="408" priority="610" operator="containsText" text="夏休">
      <formula>NOT(ISERROR(SEARCH("夏休",D261)))</formula>
    </cfRule>
  </conditionalFormatting>
  <conditionalFormatting sqref="D260:AE261">
    <cfRule type="containsText" dxfId="407" priority="605" operator="containsText" text="中止">
      <formula>NOT(ISERROR(SEARCH("中止",D260)))</formula>
    </cfRule>
    <cfRule type="containsText" dxfId="406" priority="608" operator="containsText" text="休">
      <formula>NOT(ISERROR(SEARCH("休",D260)))</formula>
    </cfRule>
  </conditionalFormatting>
  <conditionalFormatting sqref="AK260:AK261">
    <cfRule type="containsText" dxfId="405" priority="607" operator="containsText" text="未達成">
      <formula>NOT(ISERROR(SEARCH("未達成",AK260)))</formula>
    </cfRule>
  </conditionalFormatting>
  <conditionalFormatting sqref="AH260:AH261">
    <cfRule type="containsText" dxfId="404" priority="606" operator="containsText" text="休暇不足">
      <formula>NOT(ISERROR(SEARCH("休暇不足",AH260)))</formula>
    </cfRule>
  </conditionalFormatting>
  <conditionalFormatting sqref="D268:AE268">
    <cfRule type="containsText" dxfId="403" priority="603" operator="containsText" text="正月">
      <formula>NOT(ISERROR(SEARCH("正月",D268)))</formula>
    </cfRule>
    <cfRule type="containsText" dxfId="402" priority="604" operator="containsText" text="夏休">
      <formula>NOT(ISERROR(SEARCH("夏休",D268)))</formula>
    </cfRule>
  </conditionalFormatting>
  <conditionalFormatting sqref="D269:AE269">
    <cfRule type="containsText" dxfId="401" priority="601" operator="containsText" text="正月">
      <formula>NOT(ISERROR(SEARCH("正月",D269)))</formula>
    </cfRule>
    <cfRule type="containsText" dxfId="400" priority="602" operator="containsText" text="夏休">
      <formula>NOT(ISERROR(SEARCH("夏休",D269)))</formula>
    </cfRule>
  </conditionalFormatting>
  <conditionalFormatting sqref="D268:AE269">
    <cfRule type="containsText" dxfId="399" priority="597" operator="containsText" text="中止">
      <formula>NOT(ISERROR(SEARCH("中止",D268)))</formula>
    </cfRule>
    <cfRule type="containsText" dxfId="398" priority="600" operator="containsText" text="休">
      <formula>NOT(ISERROR(SEARCH("休",D268)))</formula>
    </cfRule>
  </conditionalFormatting>
  <conditionalFormatting sqref="AK268:AK269">
    <cfRule type="containsText" dxfId="397" priority="599" operator="containsText" text="未達成">
      <formula>NOT(ISERROR(SEARCH("未達成",AK268)))</formula>
    </cfRule>
  </conditionalFormatting>
  <conditionalFormatting sqref="AH268:AH269">
    <cfRule type="containsText" dxfId="396" priority="598" operator="containsText" text="休暇不足">
      <formula>NOT(ISERROR(SEARCH("休暇不足",AH268)))</formula>
    </cfRule>
  </conditionalFormatting>
  <conditionalFormatting sqref="D266:AE266">
    <cfRule type="containsText" dxfId="395" priority="595" operator="containsText" text="正月">
      <formula>NOT(ISERROR(SEARCH("正月",D266)))</formula>
    </cfRule>
    <cfRule type="containsText" dxfId="394" priority="596" operator="containsText" text="夏休">
      <formula>NOT(ISERROR(SEARCH("夏休",D266)))</formula>
    </cfRule>
  </conditionalFormatting>
  <conditionalFormatting sqref="D267:AE267">
    <cfRule type="containsText" dxfId="393" priority="593" operator="containsText" text="正月">
      <formula>NOT(ISERROR(SEARCH("正月",D267)))</formula>
    </cfRule>
    <cfRule type="containsText" dxfId="392" priority="594" operator="containsText" text="夏休">
      <formula>NOT(ISERROR(SEARCH("夏休",D267)))</formula>
    </cfRule>
  </conditionalFormatting>
  <conditionalFormatting sqref="D266:AE267">
    <cfRule type="containsText" dxfId="391" priority="589" operator="containsText" text="中止">
      <formula>NOT(ISERROR(SEARCH("中止",D266)))</formula>
    </cfRule>
    <cfRule type="containsText" dxfId="390" priority="592" operator="containsText" text="休">
      <formula>NOT(ISERROR(SEARCH("休",D266)))</formula>
    </cfRule>
  </conditionalFormatting>
  <conditionalFormatting sqref="AK266:AK267">
    <cfRule type="containsText" dxfId="389" priority="591" operator="containsText" text="未達成">
      <formula>NOT(ISERROR(SEARCH("未達成",AK266)))</formula>
    </cfRule>
  </conditionalFormatting>
  <conditionalFormatting sqref="AH266:AH267">
    <cfRule type="containsText" dxfId="388" priority="590" operator="containsText" text="休暇不足">
      <formula>NOT(ISERROR(SEARCH("休暇不足",AH266)))</formula>
    </cfRule>
  </conditionalFormatting>
  <conditionalFormatting sqref="D264:AE264">
    <cfRule type="containsText" dxfId="387" priority="587" operator="containsText" text="正月">
      <formula>NOT(ISERROR(SEARCH("正月",D264)))</formula>
    </cfRule>
    <cfRule type="containsText" dxfId="386" priority="588" operator="containsText" text="夏休">
      <formula>NOT(ISERROR(SEARCH("夏休",D264)))</formula>
    </cfRule>
  </conditionalFormatting>
  <conditionalFormatting sqref="D265:AE265">
    <cfRule type="containsText" dxfId="385" priority="585" operator="containsText" text="正月">
      <formula>NOT(ISERROR(SEARCH("正月",D265)))</formula>
    </cfRule>
    <cfRule type="containsText" dxfId="384" priority="586" operator="containsText" text="夏休">
      <formula>NOT(ISERROR(SEARCH("夏休",D265)))</formula>
    </cfRule>
  </conditionalFormatting>
  <conditionalFormatting sqref="D264:AE265">
    <cfRule type="containsText" dxfId="383" priority="581" operator="containsText" text="中止">
      <formula>NOT(ISERROR(SEARCH("中止",D264)))</formula>
    </cfRule>
    <cfRule type="containsText" dxfId="382" priority="584" operator="containsText" text="休">
      <formula>NOT(ISERROR(SEARCH("休",D264)))</formula>
    </cfRule>
  </conditionalFormatting>
  <conditionalFormatting sqref="AK264:AK265">
    <cfRule type="containsText" dxfId="381" priority="583" operator="containsText" text="未達成">
      <formula>NOT(ISERROR(SEARCH("未達成",AK264)))</formula>
    </cfRule>
  </conditionalFormatting>
  <conditionalFormatting sqref="AH264:AH265">
    <cfRule type="containsText" dxfId="380" priority="582" operator="containsText" text="休暇不足">
      <formula>NOT(ISERROR(SEARCH("休暇不足",AH264)))</formula>
    </cfRule>
  </conditionalFormatting>
  <conditionalFormatting sqref="D262:AE262">
    <cfRule type="containsText" dxfId="379" priority="579" operator="containsText" text="正月">
      <formula>NOT(ISERROR(SEARCH("正月",D262)))</formula>
    </cfRule>
    <cfRule type="containsText" dxfId="378" priority="580" operator="containsText" text="夏休">
      <formula>NOT(ISERROR(SEARCH("夏休",D262)))</formula>
    </cfRule>
  </conditionalFormatting>
  <conditionalFormatting sqref="D263:AE263">
    <cfRule type="containsText" dxfId="377" priority="577" operator="containsText" text="正月">
      <formula>NOT(ISERROR(SEARCH("正月",D263)))</formula>
    </cfRule>
    <cfRule type="containsText" dxfId="376" priority="578" operator="containsText" text="夏休">
      <formula>NOT(ISERROR(SEARCH("夏休",D263)))</formula>
    </cfRule>
  </conditionalFormatting>
  <conditionalFormatting sqref="D262:AE263">
    <cfRule type="containsText" dxfId="375" priority="573" operator="containsText" text="中止">
      <formula>NOT(ISERROR(SEARCH("中止",D262)))</formula>
    </cfRule>
    <cfRule type="containsText" dxfId="374" priority="576" operator="containsText" text="休">
      <formula>NOT(ISERROR(SEARCH("休",D262)))</formula>
    </cfRule>
  </conditionalFormatting>
  <conditionalFormatting sqref="AK262:AK263">
    <cfRule type="containsText" dxfId="373" priority="575" operator="containsText" text="未達成">
      <formula>NOT(ISERROR(SEARCH("未達成",AK262)))</formula>
    </cfRule>
  </conditionalFormatting>
  <conditionalFormatting sqref="AH262:AH263">
    <cfRule type="containsText" dxfId="372" priority="574" operator="containsText" text="休暇不足">
      <formula>NOT(ISERROR(SEARCH("休暇不足",AH262)))</formula>
    </cfRule>
  </conditionalFormatting>
  <conditionalFormatting sqref="D276:AE276">
    <cfRule type="containsText" dxfId="371" priority="571" operator="containsText" text="正月">
      <formula>NOT(ISERROR(SEARCH("正月",D276)))</formula>
    </cfRule>
    <cfRule type="containsText" dxfId="370" priority="572" operator="containsText" text="夏休">
      <formula>NOT(ISERROR(SEARCH("夏休",D276)))</formula>
    </cfRule>
  </conditionalFormatting>
  <conditionalFormatting sqref="D277:AE277">
    <cfRule type="containsText" dxfId="369" priority="569" operator="containsText" text="正月">
      <formula>NOT(ISERROR(SEARCH("正月",D277)))</formula>
    </cfRule>
    <cfRule type="containsText" dxfId="368" priority="570" operator="containsText" text="夏休">
      <formula>NOT(ISERROR(SEARCH("夏休",D277)))</formula>
    </cfRule>
  </conditionalFormatting>
  <conditionalFormatting sqref="D276:AE277">
    <cfRule type="containsText" dxfId="367" priority="565" operator="containsText" text="中止">
      <formula>NOT(ISERROR(SEARCH("中止",D276)))</formula>
    </cfRule>
    <cfRule type="containsText" dxfId="366" priority="568" operator="containsText" text="休">
      <formula>NOT(ISERROR(SEARCH("休",D276)))</formula>
    </cfRule>
  </conditionalFormatting>
  <conditionalFormatting sqref="AK276:AK277">
    <cfRule type="containsText" dxfId="365" priority="567" operator="containsText" text="未達成">
      <formula>NOT(ISERROR(SEARCH("未達成",AK276)))</formula>
    </cfRule>
  </conditionalFormatting>
  <conditionalFormatting sqref="AH276:AH277">
    <cfRule type="containsText" dxfId="364" priority="566" operator="containsText" text="休暇不足">
      <formula>NOT(ISERROR(SEARCH("休暇不足",AH276)))</formula>
    </cfRule>
  </conditionalFormatting>
  <conditionalFormatting sqref="D284:AE284">
    <cfRule type="containsText" dxfId="363" priority="563" operator="containsText" text="正月">
      <formula>NOT(ISERROR(SEARCH("正月",D284)))</formula>
    </cfRule>
    <cfRule type="containsText" dxfId="362" priority="564" operator="containsText" text="夏休">
      <formula>NOT(ISERROR(SEARCH("夏休",D284)))</formula>
    </cfRule>
  </conditionalFormatting>
  <conditionalFormatting sqref="D285:AE285">
    <cfRule type="containsText" dxfId="361" priority="561" operator="containsText" text="正月">
      <formula>NOT(ISERROR(SEARCH("正月",D285)))</formula>
    </cfRule>
    <cfRule type="containsText" dxfId="360" priority="562" operator="containsText" text="夏休">
      <formula>NOT(ISERROR(SEARCH("夏休",D285)))</formula>
    </cfRule>
  </conditionalFormatting>
  <conditionalFormatting sqref="D284:AE285">
    <cfRule type="containsText" dxfId="359" priority="557" operator="containsText" text="中止">
      <formula>NOT(ISERROR(SEARCH("中止",D284)))</formula>
    </cfRule>
    <cfRule type="containsText" dxfId="358" priority="560" operator="containsText" text="休">
      <formula>NOT(ISERROR(SEARCH("休",D284)))</formula>
    </cfRule>
  </conditionalFormatting>
  <conditionalFormatting sqref="AK284:AK285">
    <cfRule type="containsText" dxfId="357" priority="559" operator="containsText" text="未達成">
      <formula>NOT(ISERROR(SEARCH("未達成",AK284)))</formula>
    </cfRule>
  </conditionalFormatting>
  <conditionalFormatting sqref="AH284:AH285">
    <cfRule type="containsText" dxfId="356" priority="558" operator="containsText" text="休暇不足">
      <formula>NOT(ISERROR(SEARCH("休暇不足",AH284)))</formula>
    </cfRule>
  </conditionalFormatting>
  <conditionalFormatting sqref="D282:AE282">
    <cfRule type="containsText" dxfId="355" priority="555" operator="containsText" text="正月">
      <formula>NOT(ISERROR(SEARCH("正月",D282)))</formula>
    </cfRule>
    <cfRule type="containsText" dxfId="354" priority="556" operator="containsText" text="夏休">
      <formula>NOT(ISERROR(SEARCH("夏休",D282)))</formula>
    </cfRule>
  </conditionalFormatting>
  <conditionalFormatting sqref="D283:AE283">
    <cfRule type="containsText" dxfId="353" priority="553" operator="containsText" text="正月">
      <formula>NOT(ISERROR(SEARCH("正月",D283)))</formula>
    </cfRule>
    <cfRule type="containsText" dxfId="352" priority="554" operator="containsText" text="夏休">
      <formula>NOT(ISERROR(SEARCH("夏休",D283)))</formula>
    </cfRule>
  </conditionalFormatting>
  <conditionalFormatting sqref="D282:AE283">
    <cfRule type="containsText" dxfId="351" priority="549" operator="containsText" text="中止">
      <formula>NOT(ISERROR(SEARCH("中止",D282)))</formula>
    </cfRule>
    <cfRule type="containsText" dxfId="350" priority="552" operator="containsText" text="休">
      <formula>NOT(ISERROR(SEARCH("休",D282)))</formula>
    </cfRule>
  </conditionalFormatting>
  <conditionalFormatting sqref="AK282:AK283">
    <cfRule type="containsText" dxfId="349" priority="551" operator="containsText" text="未達成">
      <formula>NOT(ISERROR(SEARCH("未達成",AK282)))</formula>
    </cfRule>
  </conditionalFormatting>
  <conditionalFormatting sqref="AH282:AH283">
    <cfRule type="containsText" dxfId="348" priority="550" operator="containsText" text="休暇不足">
      <formula>NOT(ISERROR(SEARCH("休暇不足",AH282)))</formula>
    </cfRule>
  </conditionalFormatting>
  <conditionalFormatting sqref="D280:AE280">
    <cfRule type="containsText" dxfId="347" priority="547" operator="containsText" text="正月">
      <formula>NOT(ISERROR(SEARCH("正月",D280)))</formula>
    </cfRule>
    <cfRule type="containsText" dxfId="346" priority="548" operator="containsText" text="夏休">
      <formula>NOT(ISERROR(SEARCH("夏休",D280)))</formula>
    </cfRule>
  </conditionalFormatting>
  <conditionalFormatting sqref="D281:AE281">
    <cfRule type="containsText" dxfId="345" priority="545" operator="containsText" text="正月">
      <formula>NOT(ISERROR(SEARCH("正月",D281)))</formula>
    </cfRule>
    <cfRule type="containsText" dxfId="344" priority="546" operator="containsText" text="夏休">
      <formula>NOT(ISERROR(SEARCH("夏休",D281)))</formula>
    </cfRule>
  </conditionalFormatting>
  <conditionalFormatting sqref="D280:AE281">
    <cfRule type="containsText" dxfId="343" priority="541" operator="containsText" text="中止">
      <formula>NOT(ISERROR(SEARCH("中止",D280)))</formula>
    </cfRule>
    <cfRule type="containsText" dxfId="342" priority="544" operator="containsText" text="休">
      <formula>NOT(ISERROR(SEARCH("休",D280)))</formula>
    </cfRule>
  </conditionalFormatting>
  <conditionalFormatting sqref="AK280:AK281">
    <cfRule type="containsText" dxfId="341" priority="543" operator="containsText" text="未達成">
      <formula>NOT(ISERROR(SEARCH("未達成",AK280)))</formula>
    </cfRule>
  </conditionalFormatting>
  <conditionalFormatting sqref="AH280:AH281">
    <cfRule type="containsText" dxfId="340" priority="542" operator="containsText" text="休暇不足">
      <formula>NOT(ISERROR(SEARCH("休暇不足",AH280)))</formula>
    </cfRule>
  </conditionalFormatting>
  <conditionalFormatting sqref="D278:AE278">
    <cfRule type="containsText" dxfId="339" priority="539" operator="containsText" text="正月">
      <formula>NOT(ISERROR(SEARCH("正月",D278)))</formula>
    </cfRule>
    <cfRule type="containsText" dxfId="338" priority="540" operator="containsText" text="夏休">
      <formula>NOT(ISERROR(SEARCH("夏休",D278)))</formula>
    </cfRule>
  </conditionalFormatting>
  <conditionalFormatting sqref="D279:AE279">
    <cfRule type="containsText" dxfId="337" priority="537" operator="containsText" text="正月">
      <formula>NOT(ISERROR(SEARCH("正月",D279)))</formula>
    </cfRule>
    <cfRule type="containsText" dxfId="336" priority="538" operator="containsText" text="夏休">
      <formula>NOT(ISERROR(SEARCH("夏休",D279)))</formula>
    </cfRule>
  </conditionalFormatting>
  <conditionalFormatting sqref="D278:AE279">
    <cfRule type="containsText" dxfId="335" priority="533" operator="containsText" text="中止">
      <formula>NOT(ISERROR(SEARCH("中止",D278)))</formula>
    </cfRule>
    <cfRule type="containsText" dxfId="334" priority="536" operator="containsText" text="休">
      <formula>NOT(ISERROR(SEARCH("休",D278)))</formula>
    </cfRule>
  </conditionalFormatting>
  <conditionalFormatting sqref="AK278:AK279">
    <cfRule type="containsText" dxfId="333" priority="535" operator="containsText" text="未達成">
      <formula>NOT(ISERROR(SEARCH("未達成",AK278)))</formula>
    </cfRule>
  </conditionalFormatting>
  <conditionalFormatting sqref="AH278:AH279">
    <cfRule type="containsText" dxfId="332" priority="534" operator="containsText" text="休暇不足">
      <formula>NOT(ISERROR(SEARCH("休暇不足",AH278)))</formula>
    </cfRule>
  </conditionalFormatting>
  <conditionalFormatting sqref="D292:AE292">
    <cfRule type="containsText" dxfId="331" priority="531" operator="containsText" text="正月">
      <formula>NOT(ISERROR(SEARCH("正月",D292)))</formula>
    </cfRule>
    <cfRule type="containsText" dxfId="330" priority="532" operator="containsText" text="夏休">
      <formula>NOT(ISERROR(SEARCH("夏休",D292)))</formula>
    </cfRule>
  </conditionalFormatting>
  <conditionalFormatting sqref="D293:AE293">
    <cfRule type="containsText" dxfId="329" priority="529" operator="containsText" text="正月">
      <formula>NOT(ISERROR(SEARCH("正月",D293)))</formula>
    </cfRule>
    <cfRule type="containsText" dxfId="328" priority="530" operator="containsText" text="夏休">
      <formula>NOT(ISERROR(SEARCH("夏休",D293)))</formula>
    </cfRule>
  </conditionalFormatting>
  <conditionalFormatting sqref="D292:AE293">
    <cfRule type="containsText" dxfId="327" priority="525" operator="containsText" text="中止">
      <formula>NOT(ISERROR(SEARCH("中止",D292)))</formula>
    </cfRule>
    <cfRule type="containsText" dxfId="326" priority="528" operator="containsText" text="休">
      <formula>NOT(ISERROR(SEARCH("休",D292)))</formula>
    </cfRule>
  </conditionalFormatting>
  <conditionalFormatting sqref="AK292:AK293">
    <cfRule type="containsText" dxfId="325" priority="527" operator="containsText" text="未達成">
      <formula>NOT(ISERROR(SEARCH("未達成",AK292)))</formula>
    </cfRule>
  </conditionalFormatting>
  <conditionalFormatting sqref="AH292:AH293">
    <cfRule type="containsText" dxfId="324" priority="526" operator="containsText" text="休暇不足">
      <formula>NOT(ISERROR(SEARCH("休暇不足",AH292)))</formula>
    </cfRule>
  </conditionalFormatting>
  <conditionalFormatting sqref="D300:AE300">
    <cfRule type="containsText" dxfId="323" priority="523" operator="containsText" text="正月">
      <formula>NOT(ISERROR(SEARCH("正月",D300)))</formula>
    </cfRule>
    <cfRule type="containsText" dxfId="322" priority="524" operator="containsText" text="夏休">
      <formula>NOT(ISERROR(SEARCH("夏休",D300)))</formula>
    </cfRule>
  </conditionalFormatting>
  <conditionalFormatting sqref="D301:AE301">
    <cfRule type="containsText" dxfId="321" priority="521" operator="containsText" text="正月">
      <formula>NOT(ISERROR(SEARCH("正月",D301)))</formula>
    </cfRule>
    <cfRule type="containsText" dxfId="320" priority="522" operator="containsText" text="夏休">
      <formula>NOT(ISERROR(SEARCH("夏休",D301)))</formula>
    </cfRule>
  </conditionalFormatting>
  <conditionalFormatting sqref="D300:AE301">
    <cfRule type="containsText" dxfId="319" priority="517" operator="containsText" text="中止">
      <formula>NOT(ISERROR(SEARCH("中止",D300)))</formula>
    </cfRule>
    <cfRule type="containsText" dxfId="318" priority="520" operator="containsText" text="休">
      <formula>NOT(ISERROR(SEARCH("休",D300)))</formula>
    </cfRule>
  </conditionalFormatting>
  <conditionalFormatting sqref="AK300:AK301">
    <cfRule type="containsText" dxfId="317" priority="519" operator="containsText" text="未達成">
      <formula>NOT(ISERROR(SEARCH("未達成",AK300)))</formula>
    </cfRule>
  </conditionalFormatting>
  <conditionalFormatting sqref="AH300:AH301">
    <cfRule type="containsText" dxfId="316" priority="518" operator="containsText" text="休暇不足">
      <formula>NOT(ISERROR(SEARCH("休暇不足",AH300)))</formula>
    </cfRule>
  </conditionalFormatting>
  <conditionalFormatting sqref="D298:AE298">
    <cfRule type="containsText" dxfId="315" priority="515" operator="containsText" text="正月">
      <formula>NOT(ISERROR(SEARCH("正月",D298)))</formula>
    </cfRule>
    <cfRule type="containsText" dxfId="314" priority="516" operator="containsText" text="夏休">
      <formula>NOT(ISERROR(SEARCH("夏休",D298)))</formula>
    </cfRule>
  </conditionalFormatting>
  <conditionalFormatting sqref="D299:AE299">
    <cfRule type="containsText" dxfId="313" priority="513" operator="containsText" text="正月">
      <formula>NOT(ISERROR(SEARCH("正月",D299)))</formula>
    </cfRule>
    <cfRule type="containsText" dxfId="312" priority="514" operator="containsText" text="夏休">
      <formula>NOT(ISERROR(SEARCH("夏休",D299)))</formula>
    </cfRule>
  </conditionalFormatting>
  <conditionalFormatting sqref="D298:AE299">
    <cfRule type="containsText" dxfId="311" priority="509" operator="containsText" text="中止">
      <formula>NOT(ISERROR(SEARCH("中止",D298)))</formula>
    </cfRule>
    <cfRule type="containsText" dxfId="310" priority="512" operator="containsText" text="休">
      <formula>NOT(ISERROR(SEARCH("休",D298)))</formula>
    </cfRule>
  </conditionalFormatting>
  <conditionalFormatting sqref="AK298:AK299">
    <cfRule type="containsText" dxfId="309" priority="511" operator="containsText" text="未達成">
      <formula>NOT(ISERROR(SEARCH("未達成",AK298)))</formula>
    </cfRule>
  </conditionalFormatting>
  <conditionalFormatting sqref="AH298:AH299">
    <cfRule type="containsText" dxfId="308" priority="510" operator="containsText" text="休暇不足">
      <formula>NOT(ISERROR(SEARCH("休暇不足",AH298)))</formula>
    </cfRule>
  </conditionalFormatting>
  <conditionalFormatting sqref="D296:AE296">
    <cfRule type="containsText" dxfId="307" priority="507" operator="containsText" text="正月">
      <formula>NOT(ISERROR(SEARCH("正月",D296)))</formula>
    </cfRule>
    <cfRule type="containsText" dxfId="306" priority="508" operator="containsText" text="夏休">
      <formula>NOT(ISERROR(SEARCH("夏休",D296)))</formula>
    </cfRule>
  </conditionalFormatting>
  <conditionalFormatting sqref="D297:AE297">
    <cfRule type="containsText" dxfId="305" priority="505" operator="containsText" text="正月">
      <formula>NOT(ISERROR(SEARCH("正月",D297)))</formula>
    </cfRule>
    <cfRule type="containsText" dxfId="304" priority="506" operator="containsText" text="夏休">
      <formula>NOT(ISERROR(SEARCH("夏休",D297)))</formula>
    </cfRule>
  </conditionalFormatting>
  <conditionalFormatting sqref="D296:AE297">
    <cfRule type="containsText" dxfId="303" priority="501" operator="containsText" text="中止">
      <formula>NOT(ISERROR(SEARCH("中止",D296)))</formula>
    </cfRule>
    <cfRule type="containsText" dxfId="302" priority="504" operator="containsText" text="休">
      <formula>NOT(ISERROR(SEARCH("休",D296)))</formula>
    </cfRule>
  </conditionalFormatting>
  <conditionalFormatting sqref="AK296:AK297">
    <cfRule type="containsText" dxfId="301" priority="503" operator="containsText" text="未達成">
      <formula>NOT(ISERROR(SEARCH("未達成",AK296)))</formula>
    </cfRule>
  </conditionalFormatting>
  <conditionalFormatting sqref="AH296:AH297">
    <cfRule type="containsText" dxfId="300" priority="502" operator="containsText" text="休暇不足">
      <formula>NOT(ISERROR(SEARCH("休暇不足",AH296)))</formula>
    </cfRule>
  </conditionalFormatting>
  <conditionalFormatting sqref="D294:AE294">
    <cfRule type="containsText" dxfId="299" priority="499" operator="containsText" text="正月">
      <formula>NOT(ISERROR(SEARCH("正月",D294)))</formula>
    </cfRule>
    <cfRule type="containsText" dxfId="298" priority="500" operator="containsText" text="夏休">
      <formula>NOT(ISERROR(SEARCH("夏休",D294)))</formula>
    </cfRule>
  </conditionalFormatting>
  <conditionalFormatting sqref="D295:AE295">
    <cfRule type="containsText" dxfId="297" priority="497" operator="containsText" text="正月">
      <formula>NOT(ISERROR(SEARCH("正月",D295)))</formula>
    </cfRule>
    <cfRule type="containsText" dxfId="296" priority="498" operator="containsText" text="夏休">
      <formula>NOT(ISERROR(SEARCH("夏休",D295)))</formula>
    </cfRule>
  </conditionalFormatting>
  <conditionalFormatting sqref="D294:AE295">
    <cfRule type="containsText" dxfId="295" priority="493" operator="containsText" text="中止">
      <formula>NOT(ISERROR(SEARCH("中止",D294)))</formula>
    </cfRule>
    <cfRule type="containsText" dxfId="294" priority="496" operator="containsText" text="休">
      <formula>NOT(ISERROR(SEARCH("休",D294)))</formula>
    </cfRule>
  </conditionalFormatting>
  <conditionalFormatting sqref="AK294:AK295">
    <cfRule type="containsText" dxfId="293" priority="495" operator="containsText" text="未達成">
      <formula>NOT(ISERROR(SEARCH("未達成",AK294)))</formula>
    </cfRule>
  </conditionalFormatting>
  <conditionalFormatting sqref="AH294:AH295">
    <cfRule type="containsText" dxfId="292" priority="494" operator="containsText" text="休暇不足">
      <formula>NOT(ISERROR(SEARCH("休暇不足",AH294)))</formula>
    </cfRule>
  </conditionalFormatting>
  <conditionalFormatting sqref="D308:AE308">
    <cfRule type="containsText" dxfId="291" priority="491" operator="containsText" text="正月">
      <formula>NOT(ISERROR(SEARCH("正月",D308)))</formula>
    </cfRule>
    <cfRule type="containsText" dxfId="290" priority="492" operator="containsText" text="夏休">
      <formula>NOT(ISERROR(SEARCH("夏休",D308)))</formula>
    </cfRule>
  </conditionalFormatting>
  <conditionalFormatting sqref="D309:AE309">
    <cfRule type="containsText" dxfId="289" priority="489" operator="containsText" text="正月">
      <formula>NOT(ISERROR(SEARCH("正月",D309)))</formula>
    </cfRule>
    <cfRule type="containsText" dxfId="288" priority="490" operator="containsText" text="夏休">
      <formula>NOT(ISERROR(SEARCH("夏休",D309)))</formula>
    </cfRule>
  </conditionalFormatting>
  <conditionalFormatting sqref="D308:AE309">
    <cfRule type="containsText" dxfId="287" priority="485" operator="containsText" text="中止">
      <formula>NOT(ISERROR(SEARCH("中止",D308)))</formula>
    </cfRule>
    <cfRule type="containsText" dxfId="286" priority="488" operator="containsText" text="休">
      <formula>NOT(ISERROR(SEARCH("休",D308)))</formula>
    </cfRule>
  </conditionalFormatting>
  <conditionalFormatting sqref="AK308:AK309">
    <cfRule type="containsText" dxfId="285" priority="487" operator="containsText" text="未達成">
      <formula>NOT(ISERROR(SEARCH("未達成",AK308)))</formula>
    </cfRule>
  </conditionalFormatting>
  <conditionalFormatting sqref="AH308:AH309">
    <cfRule type="containsText" dxfId="284" priority="486" operator="containsText" text="休暇不足">
      <formula>NOT(ISERROR(SEARCH("休暇不足",AH308)))</formula>
    </cfRule>
  </conditionalFormatting>
  <conditionalFormatting sqref="D316:AE316">
    <cfRule type="containsText" dxfId="283" priority="483" operator="containsText" text="正月">
      <formula>NOT(ISERROR(SEARCH("正月",D316)))</formula>
    </cfRule>
    <cfRule type="containsText" dxfId="282" priority="484" operator="containsText" text="夏休">
      <formula>NOT(ISERROR(SEARCH("夏休",D316)))</formula>
    </cfRule>
  </conditionalFormatting>
  <conditionalFormatting sqref="D317:AE317">
    <cfRule type="containsText" dxfId="281" priority="481" operator="containsText" text="正月">
      <formula>NOT(ISERROR(SEARCH("正月",D317)))</formula>
    </cfRule>
    <cfRule type="containsText" dxfId="280" priority="482" operator="containsText" text="夏休">
      <formula>NOT(ISERROR(SEARCH("夏休",D317)))</formula>
    </cfRule>
  </conditionalFormatting>
  <conditionalFormatting sqref="D316:AE317">
    <cfRule type="containsText" dxfId="279" priority="477" operator="containsText" text="中止">
      <formula>NOT(ISERROR(SEARCH("中止",D316)))</formula>
    </cfRule>
    <cfRule type="containsText" dxfId="278" priority="480" operator="containsText" text="休">
      <formula>NOT(ISERROR(SEARCH("休",D316)))</formula>
    </cfRule>
  </conditionalFormatting>
  <conditionalFormatting sqref="AK316:AK317">
    <cfRule type="containsText" dxfId="277" priority="479" operator="containsText" text="未達成">
      <formula>NOT(ISERROR(SEARCH("未達成",AK316)))</formula>
    </cfRule>
  </conditionalFormatting>
  <conditionalFormatting sqref="AH316:AH317">
    <cfRule type="containsText" dxfId="276" priority="478" operator="containsText" text="休暇不足">
      <formula>NOT(ISERROR(SEARCH("休暇不足",AH316)))</formula>
    </cfRule>
  </conditionalFormatting>
  <conditionalFormatting sqref="D314:AE314">
    <cfRule type="containsText" dxfId="275" priority="475" operator="containsText" text="正月">
      <formula>NOT(ISERROR(SEARCH("正月",D314)))</formula>
    </cfRule>
    <cfRule type="containsText" dxfId="274" priority="476" operator="containsText" text="夏休">
      <formula>NOT(ISERROR(SEARCH("夏休",D314)))</formula>
    </cfRule>
  </conditionalFormatting>
  <conditionalFormatting sqref="D315:AE315">
    <cfRule type="containsText" dxfId="273" priority="473" operator="containsText" text="正月">
      <formula>NOT(ISERROR(SEARCH("正月",D315)))</formula>
    </cfRule>
    <cfRule type="containsText" dxfId="272" priority="474" operator="containsText" text="夏休">
      <formula>NOT(ISERROR(SEARCH("夏休",D315)))</formula>
    </cfRule>
  </conditionalFormatting>
  <conditionalFormatting sqref="D314:AE315">
    <cfRule type="containsText" dxfId="271" priority="469" operator="containsText" text="中止">
      <formula>NOT(ISERROR(SEARCH("中止",D314)))</formula>
    </cfRule>
    <cfRule type="containsText" dxfId="270" priority="472" operator="containsText" text="休">
      <formula>NOT(ISERROR(SEARCH("休",D314)))</formula>
    </cfRule>
  </conditionalFormatting>
  <conditionalFormatting sqref="AK314:AK315">
    <cfRule type="containsText" dxfId="269" priority="471" operator="containsText" text="未達成">
      <formula>NOT(ISERROR(SEARCH("未達成",AK314)))</formula>
    </cfRule>
  </conditionalFormatting>
  <conditionalFormatting sqref="AH314:AH315">
    <cfRule type="containsText" dxfId="268" priority="470" operator="containsText" text="休暇不足">
      <formula>NOT(ISERROR(SEARCH("休暇不足",AH314)))</formula>
    </cfRule>
  </conditionalFormatting>
  <conditionalFormatting sqref="D312:AE312">
    <cfRule type="containsText" dxfId="267" priority="467" operator="containsText" text="正月">
      <formula>NOT(ISERROR(SEARCH("正月",D312)))</formula>
    </cfRule>
    <cfRule type="containsText" dxfId="266" priority="468" operator="containsText" text="夏休">
      <formula>NOT(ISERROR(SEARCH("夏休",D312)))</formula>
    </cfRule>
  </conditionalFormatting>
  <conditionalFormatting sqref="D313:AE313">
    <cfRule type="containsText" dxfId="265" priority="465" operator="containsText" text="正月">
      <formula>NOT(ISERROR(SEARCH("正月",D313)))</formula>
    </cfRule>
    <cfRule type="containsText" dxfId="264" priority="466" operator="containsText" text="夏休">
      <formula>NOT(ISERROR(SEARCH("夏休",D313)))</formula>
    </cfRule>
  </conditionalFormatting>
  <conditionalFormatting sqref="D312:AE313">
    <cfRule type="containsText" dxfId="263" priority="461" operator="containsText" text="中止">
      <formula>NOT(ISERROR(SEARCH("中止",D312)))</formula>
    </cfRule>
    <cfRule type="containsText" dxfId="262" priority="464" operator="containsText" text="休">
      <formula>NOT(ISERROR(SEARCH("休",D312)))</formula>
    </cfRule>
  </conditionalFormatting>
  <conditionalFormatting sqref="AK312:AK313">
    <cfRule type="containsText" dxfId="261" priority="463" operator="containsText" text="未達成">
      <formula>NOT(ISERROR(SEARCH("未達成",AK312)))</formula>
    </cfRule>
  </conditionalFormatting>
  <conditionalFormatting sqref="AH312:AH313">
    <cfRule type="containsText" dxfId="260" priority="462" operator="containsText" text="休暇不足">
      <formula>NOT(ISERROR(SEARCH("休暇不足",AH312)))</formula>
    </cfRule>
  </conditionalFormatting>
  <conditionalFormatting sqref="D310:AE310">
    <cfRule type="containsText" dxfId="259" priority="459" operator="containsText" text="正月">
      <formula>NOT(ISERROR(SEARCH("正月",D310)))</formula>
    </cfRule>
    <cfRule type="containsText" dxfId="258" priority="460" operator="containsText" text="夏休">
      <formula>NOT(ISERROR(SEARCH("夏休",D310)))</formula>
    </cfRule>
  </conditionalFormatting>
  <conditionalFormatting sqref="D311:AE311">
    <cfRule type="containsText" dxfId="257" priority="457" operator="containsText" text="正月">
      <formula>NOT(ISERROR(SEARCH("正月",D311)))</formula>
    </cfRule>
    <cfRule type="containsText" dxfId="256" priority="458" operator="containsText" text="夏休">
      <formula>NOT(ISERROR(SEARCH("夏休",D311)))</formula>
    </cfRule>
  </conditionalFormatting>
  <conditionalFormatting sqref="D310:AE311">
    <cfRule type="containsText" dxfId="255" priority="453" operator="containsText" text="中止">
      <formula>NOT(ISERROR(SEARCH("中止",D310)))</formula>
    </cfRule>
    <cfRule type="containsText" dxfId="254" priority="456" operator="containsText" text="休">
      <formula>NOT(ISERROR(SEARCH("休",D310)))</formula>
    </cfRule>
  </conditionalFormatting>
  <conditionalFormatting sqref="AK310:AK311">
    <cfRule type="containsText" dxfId="253" priority="455" operator="containsText" text="未達成">
      <formula>NOT(ISERROR(SEARCH("未達成",AK310)))</formula>
    </cfRule>
  </conditionalFormatting>
  <conditionalFormatting sqref="AH310:AH311">
    <cfRule type="containsText" dxfId="252" priority="454" operator="containsText" text="休暇不足">
      <formula>NOT(ISERROR(SEARCH("休暇不足",AH310)))</formula>
    </cfRule>
  </conditionalFormatting>
  <conditionalFormatting sqref="D324:AE324">
    <cfRule type="containsText" dxfId="251" priority="451" operator="containsText" text="正月">
      <formula>NOT(ISERROR(SEARCH("正月",D324)))</formula>
    </cfRule>
    <cfRule type="containsText" dxfId="250" priority="452" operator="containsText" text="夏休">
      <formula>NOT(ISERROR(SEARCH("夏休",D324)))</formula>
    </cfRule>
  </conditionalFormatting>
  <conditionalFormatting sqref="D325:AE325">
    <cfRule type="containsText" dxfId="249" priority="449" operator="containsText" text="正月">
      <formula>NOT(ISERROR(SEARCH("正月",D325)))</formula>
    </cfRule>
    <cfRule type="containsText" dxfId="248" priority="450" operator="containsText" text="夏休">
      <formula>NOT(ISERROR(SEARCH("夏休",D325)))</formula>
    </cfRule>
  </conditionalFormatting>
  <conditionalFormatting sqref="D324:AE325">
    <cfRule type="containsText" dxfId="247" priority="445" operator="containsText" text="中止">
      <formula>NOT(ISERROR(SEARCH("中止",D324)))</formula>
    </cfRule>
    <cfRule type="containsText" dxfId="246" priority="448" operator="containsText" text="休">
      <formula>NOT(ISERROR(SEARCH("休",D324)))</formula>
    </cfRule>
  </conditionalFormatting>
  <conditionalFormatting sqref="AK324:AK325">
    <cfRule type="containsText" dxfId="245" priority="447" operator="containsText" text="未達成">
      <formula>NOT(ISERROR(SEARCH("未達成",AK324)))</formula>
    </cfRule>
  </conditionalFormatting>
  <conditionalFormatting sqref="AH324:AH325">
    <cfRule type="containsText" dxfId="244" priority="446" operator="containsText" text="休暇不足">
      <formula>NOT(ISERROR(SEARCH("休暇不足",AH324)))</formula>
    </cfRule>
  </conditionalFormatting>
  <conditionalFormatting sqref="D332:AE332">
    <cfRule type="containsText" dxfId="243" priority="443" operator="containsText" text="正月">
      <formula>NOT(ISERROR(SEARCH("正月",D332)))</formula>
    </cfRule>
    <cfRule type="containsText" dxfId="242" priority="444" operator="containsText" text="夏休">
      <formula>NOT(ISERROR(SEARCH("夏休",D332)))</formula>
    </cfRule>
  </conditionalFormatting>
  <conditionalFormatting sqref="D333:AE333">
    <cfRule type="containsText" dxfId="241" priority="441" operator="containsText" text="正月">
      <formula>NOT(ISERROR(SEARCH("正月",D333)))</formula>
    </cfRule>
    <cfRule type="containsText" dxfId="240" priority="442" operator="containsText" text="夏休">
      <formula>NOT(ISERROR(SEARCH("夏休",D333)))</formula>
    </cfRule>
  </conditionalFormatting>
  <conditionalFormatting sqref="D332:AE333">
    <cfRule type="containsText" dxfId="239" priority="437" operator="containsText" text="中止">
      <formula>NOT(ISERROR(SEARCH("中止",D332)))</formula>
    </cfRule>
    <cfRule type="containsText" dxfId="238" priority="440" operator="containsText" text="休">
      <formula>NOT(ISERROR(SEARCH("休",D332)))</formula>
    </cfRule>
  </conditionalFormatting>
  <conditionalFormatting sqref="AK332:AK333">
    <cfRule type="containsText" dxfId="237" priority="439" operator="containsText" text="未達成">
      <formula>NOT(ISERROR(SEARCH("未達成",AK332)))</formula>
    </cfRule>
  </conditionalFormatting>
  <conditionalFormatting sqref="AH332:AH333">
    <cfRule type="containsText" dxfId="236" priority="438" operator="containsText" text="休暇不足">
      <formula>NOT(ISERROR(SEARCH("休暇不足",AH332)))</formula>
    </cfRule>
  </conditionalFormatting>
  <conditionalFormatting sqref="D330:AE330">
    <cfRule type="containsText" dxfId="235" priority="435" operator="containsText" text="正月">
      <formula>NOT(ISERROR(SEARCH("正月",D330)))</formula>
    </cfRule>
    <cfRule type="containsText" dxfId="234" priority="436" operator="containsText" text="夏休">
      <formula>NOT(ISERROR(SEARCH("夏休",D330)))</formula>
    </cfRule>
  </conditionalFormatting>
  <conditionalFormatting sqref="D331:AE331">
    <cfRule type="containsText" dxfId="233" priority="433" operator="containsText" text="正月">
      <formula>NOT(ISERROR(SEARCH("正月",D331)))</formula>
    </cfRule>
    <cfRule type="containsText" dxfId="232" priority="434" operator="containsText" text="夏休">
      <formula>NOT(ISERROR(SEARCH("夏休",D331)))</formula>
    </cfRule>
  </conditionalFormatting>
  <conditionalFormatting sqref="D330:AE331">
    <cfRule type="containsText" dxfId="231" priority="429" operator="containsText" text="中止">
      <formula>NOT(ISERROR(SEARCH("中止",D330)))</formula>
    </cfRule>
    <cfRule type="containsText" dxfId="230" priority="432" operator="containsText" text="休">
      <formula>NOT(ISERROR(SEARCH("休",D330)))</formula>
    </cfRule>
  </conditionalFormatting>
  <conditionalFormatting sqref="AK330:AK331">
    <cfRule type="containsText" dxfId="229" priority="431" operator="containsText" text="未達成">
      <formula>NOT(ISERROR(SEARCH("未達成",AK330)))</formula>
    </cfRule>
  </conditionalFormatting>
  <conditionalFormatting sqref="AH330:AH331">
    <cfRule type="containsText" dxfId="228" priority="430" operator="containsText" text="休暇不足">
      <formula>NOT(ISERROR(SEARCH("休暇不足",AH330)))</formula>
    </cfRule>
  </conditionalFormatting>
  <conditionalFormatting sqref="D328:AE328">
    <cfRule type="containsText" dxfId="227" priority="427" operator="containsText" text="正月">
      <formula>NOT(ISERROR(SEARCH("正月",D328)))</formula>
    </cfRule>
    <cfRule type="containsText" dxfId="226" priority="428" operator="containsText" text="夏休">
      <formula>NOT(ISERROR(SEARCH("夏休",D328)))</formula>
    </cfRule>
  </conditionalFormatting>
  <conditionalFormatting sqref="D329:AE329">
    <cfRule type="containsText" dxfId="225" priority="425" operator="containsText" text="正月">
      <formula>NOT(ISERROR(SEARCH("正月",D329)))</formula>
    </cfRule>
    <cfRule type="containsText" dxfId="224" priority="426" operator="containsText" text="夏休">
      <formula>NOT(ISERROR(SEARCH("夏休",D329)))</formula>
    </cfRule>
  </conditionalFormatting>
  <conditionalFormatting sqref="D328:AE329">
    <cfRule type="containsText" dxfId="223" priority="421" operator="containsText" text="中止">
      <formula>NOT(ISERROR(SEARCH("中止",D328)))</formula>
    </cfRule>
    <cfRule type="containsText" dxfId="222" priority="424" operator="containsText" text="休">
      <formula>NOT(ISERROR(SEARCH("休",D328)))</formula>
    </cfRule>
  </conditionalFormatting>
  <conditionalFormatting sqref="AK328:AK329">
    <cfRule type="containsText" dxfId="221" priority="423" operator="containsText" text="未達成">
      <formula>NOT(ISERROR(SEARCH("未達成",AK328)))</formula>
    </cfRule>
  </conditionalFormatting>
  <conditionalFormatting sqref="AH328:AH329">
    <cfRule type="containsText" dxfId="220" priority="422" operator="containsText" text="休暇不足">
      <formula>NOT(ISERROR(SEARCH("休暇不足",AH328)))</formula>
    </cfRule>
  </conditionalFormatting>
  <conditionalFormatting sqref="D326:AE326">
    <cfRule type="containsText" dxfId="219" priority="419" operator="containsText" text="正月">
      <formula>NOT(ISERROR(SEARCH("正月",D326)))</formula>
    </cfRule>
    <cfRule type="containsText" dxfId="218" priority="420" operator="containsText" text="夏休">
      <formula>NOT(ISERROR(SEARCH("夏休",D326)))</formula>
    </cfRule>
  </conditionalFormatting>
  <conditionalFormatting sqref="D327:AE327">
    <cfRule type="containsText" dxfId="217" priority="417" operator="containsText" text="正月">
      <formula>NOT(ISERROR(SEARCH("正月",D327)))</formula>
    </cfRule>
    <cfRule type="containsText" dxfId="216" priority="418" operator="containsText" text="夏休">
      <formula>NOT(ISERROR(SEARCH("夏休",D327)))</formula>
    </cfRule>
  </conditionalFormatting>
  <conditionalFormatting sqref="D326:AE327">
    <cfRule type="containsText" dxfId="215" priority="413" operator="containsText" text="中止">
      <formula>NOT(ISERROR(SEARCH("中止",D326)))</formula>
    </cfRule>
    <cfRule type="containsText" dxfId="214" priority="416" operator="containsText" text="休">
      <formula>NOT(ISERROR(SEARCH("休",D326)))</formula>
    </cfRule>
  </conditionalFormatting>
  <conditionalFormatting sqref="AK326:AK327">
    <cfRule type="containsText" dxfId="213" priority="415" operator="containsText" text="未達成">
      <formula>NOT(ISERROR(SEARCH("未達成",AK326)))</formula>
    </cfRule>
  </conditionalFormatting>
  <conditionalFormatting sqref="AH326:AH327">
    <cfRule type="containsText" dxfId="212" priority="414" operator="containsText" text="休暇不足">
      <formula>NOT(ISERROR(SEARCH("休暇不足",AH326)))</formula>
    </cfRule>
  </conditionalFormatting>
  <conditionalFormatting sqref="AB24">
    <cfRule type="containsText" dxfId="211" priority="321" operator="containsText" text="正月">
      <formula>NOT(ISERROR(SEARCH("正月",AB24)))</formula>
    </cfRule>
    <cfRule type="containsText" dxfId="210" priority="322" operator="containsText" text="夏休">
      <formula>NOT(ISERROR(SEARCH("夏休",AB24)))</formula>
    </cfRule>
  </conditionalFormatting>
  <conditionalFormatting sqref="AB25">
    <cfRule type="containsText" dxfId="209" priority="319" operator="containsText" text="正月">
      <formula>NOT(ISERROR(SEARCH("正月",AB25)))</formula>
    </cfRule>
    <cfRule type="containsText" dxfId="208" priority="320" operator="containsText" text="夏休">
      <formula>NOT(ISERROR(SEARCH("夏休",AB25)))</formula>
    </cfRule>
  </conditionalFormatting>
  <conditionalFormatting sqref="AB24:AB25">
    <cfRule type="containsText" dxfId="207" priority="317" operator="containsText" text="中止">
      <formula>NOT(ISERROR(SEARCH("中止",AB24)))</formula>
    </cfRule>
    <cfRule type="containsText" dxfId="206" priority="318" operator="containsText" text="休">
      <formula>NOT(ISERROR(SEARCH("休",AB24)))</formula>
    </cfRule>
  </conditionalFormatting>
  <conditionalFormatting sqref="F26">
    <cfRule type="containsText" dxfId="205" priority="315" operator="containsText" text="正月">
      <formula>NOT(ISERROR(SEARCH("正月",F26)))</formula>
    </cfRule>
    <cfRule type="containsText" dxfId="204" priority="316" operator="containsText" text="夏休">
      <formula>NOT(ISERROR(SEARCH("夏休",F26)))</formula>
    </cfRule>
  </conditionalFormatting>
  <conditionalFormatting sqref="F27">
    <cfRule type="containsText" dxfId="203" priority="313" operator="containsText" text="正月">
      <formula>NOT(ISERROR(SEARCH("正月",F27)))</formula>
    </cfRule>
    <cfRule type="containsText" dxfId="202" priority="314" operator="containsText" text="夏休">
      <formula>NOT(ISERROR(SEARCH("夏休",F27)))</formula>
    </cfRule>
  </conditionalFormatting>
  <conditionalFormatting sqref="F26:F27">
    <cfRule type="containsText" dxfId="201" priority="311" operator="containsText" text="中止">
      <formula>NOT(ISERROR(SEARCH("中止",F26)))</formula>
    </cfRule>
    <cfRule type="containsText" dxfId="200" priority="312" operator="containsText" text="休">
      <formula>NOT(ISERROR(SEARCH("休",F26)))</formula>
    </cfRule>
  </conditionalFormatting>
  <conditionalFormatting sqref="E30">
    <cfRule type="containsText" dxfId="199" priority="261" operator="containsText" text="正月">
      <formula>NOT(ISERROR(SEARCH("正月",E30)))</formula>
    </cfRule>
    <cfRule type="containsText" dxfId="198" priority="262" operator="containsText" text="夏休">
      <formula>NOT(ISERROR(SEARCH("夏休",E30)))</formula>
    </cfRule>
  </conditionalFormatting>
  <conditionalFormatting sqref="E31">
    <cfRule type="containsText" dxfId="197" priority="259" operator="containsText" text="正月">
      <formula>NOT(ISERROR(SEARCH("正月",E31)))</formula>
    </cfRule>
    <cfRule type="containsText" dxfId="196" priority="260" operator="containsText" text="夏休">
      <formula>NOT(ISERROR(SEARCH("夏休",E31)))</formula>
    </cfRule>
  </conditionalFormatting>
  <conditionalFormatting sqref="E30:E31">
    <cfRule type="containsText" dxfId="195" priority="257" operator="containsText" text="中止">
      <formula>NOT(ISERROR(SEARCH("中止",E30)))</formula>
    </cfRule>
    <cfRule type="containsText" dxfId="194" priority="258" operator="containsText" text="休">
      <formula>NOT(ISERROR(SEARCH("休",E30)))</formula>
    </cfRule>
  </conditionalFormatting>
  <conditionalFormatting sqref="O36:Q36 Y36:Z36 T36:V36">
    <cfRule type="containsText" dxfId="193" priority="219" operator="containsText" text="正月">
      <formula>NOT(ISERROR(SEARCH("正月",O36)))</formula>
    </cfRule>
    <cfRule type="containsText" dxfId="192" priority="220" operator="containsText" text="夏休">
      <formula>NOT(ISERROR(SEARCH("夏休",O36)))</formula>
    </cfRule>
  </conditionalFormatting>
  <conditionalFormatting sqref="O37:Q37 Y37:Z37 T37:V37">
    <cfRule type="containsText" dxfId="191" priority="217" operator="containsText" text="正月">
      <formula>NOT(ISERROR(SEARCH("正月",O37)))</formula>
    </cfRule>
    <cfRule type="containsText" dxfId="190" priority="218" operator="containsText" text="夏休">
      <formula>NOT(ISERROR(SEARCH("夏休",O37)))</formula>
    </cfRule>
  </conditionalFormatting>
  <conditionalFormatting sqref="O36:Q37 Y36:Z37 T36:V37">
    <cfRule type="containsText" dxfId="189" priority="215" operator="containsText" text="中止">
      <formula>NOT(ISERROR(SEARCH("中止",O36)))</formula>
    </cfRule>
    <cfRule type="containsText" dxfId="188" priority="216" operator="containsText" text="休">
      <formula>NOT(ISERROR(SEARCH("休",O36)))</formula>
    </cfRule>
  </conditionalFormatting>
  <conditionalFormatting sqref="M38:O38 R38:S38 AA38:AB38 V38:X38">
    <cfRule type="containsText" dxfId="187" priority="213" operator="containsText" text="正月">
      <formula>NOT(ISERROR(SEARCH("正月",M38)))</formula>
    </cfRule>
    <cfRule type="containsText" dxfId="186" priority="214" operator="containsText" text="夏休">
      <formula>NOT(ISERROR(SEARCH("夏休",M38)))</formula>
    </cfRule>
  </conditionalFormatting>
  <conditionalFormatting sqref="M39:O39 R39:S39 AA39:AB39 V39:X39">
    <cfRule type="containsText" dxfId="185" priority="211" operator="containsText" text="正月">
      <formula>NOT(ISERROR(SEARCH("正月",M39)))</formula>
    </cfRule>
    <cfRule type="containsText" dxfId="184" priority="212" operator="containsText" text="夏休">
      <formula>NOT(ISERROR(SEARCH("夏休",M39)))</formula>
    </cfRule>
  </conditionalFormatting>
  <conditionalFormatting sqref="M38:O39 R38:S39 AA38:AB39 V38:X39">
    <cfRule type="containsText" dxfId="183" priority="209" operator="containsText" text="中止">
      <formula>NOT(ISERROR(SEARCH("中止",M38)))</formula>
    </cfRule>
    <cfRule type="containsText" dxfId="182" priority="210" operator="containsText" text="休">
      <formula>NOT(ISERROR(SEARCH("休",M38)))</formula>
    </cfRule>
  </conditionalFormatting>
  <conditionalFormatting sqref="N40:AB40">
    <cfRule type="containsText" dxfId="181" priority="207" operator="containsText" text="正月">
      <formula>NOT(ISERROR(SEARCH("正月",N40)))</formula>
    </cfRule>
    <cfRule type="containsText" dxfId="180" priority="208" operator="containsText" text="夏休">
      <formula>NOT(ISERROR(SEARCH("夏休",N40)))</formula>
    </cfRule>
  </conditionalFormatting>
  <conditionalFormatting sqref="N41:AB41">
    <cfRule type="containsText" dxfId="179" priority="205" operator="containsText" text="正月">
      <formula>NOT(ISERROR(SEARCH("正月",N41)))</formula>
    </cfRule>
    <cfRule type="containsText" dxfId="178" priority="206" operator="containsText" text="夏休">
      <formula>NOT(ISERROR(SEARCH("夏休",N41)))</formula>
    </cfRule>
  </conditionalFormatting>
  <conditionalFormatting sqref="N40:AB41">
    <cfRule type="containsText" dxfId="177" priority="203" operator="containsText" text="中止">
      <formula>NOT(ISERROR(SEARCH("中止",N40)))</formula>
    </cfRule>
    <cfRule type="containsText" dxfId="176" priority="204" operator="containsText" text="休">
      <formula>NOT(ISERROR(SEARCH("休",N40)))</formula>
    </cfRule>
  </conditionalFormatting>
  <conditionalFormatting sqref="Q42:S42 U42:AB42">
    <cfRule type="containsText" dxfId="175" priority="201" operator="containsText" text="正月">
      <formula>NOT(ISERROR(SEARCH("正月",Q42)))</formula>
    </cfRule>
    <cfRule type="containsText" dxfId="174" priority="202" operator="containsText" text="夏休">
      <formula>NOT(ISERROR(SEARCH("夏休",Q42)))</formula>
    </cfRule>
  </conditionalFormatting>
  <conditionalFormatting sqref="Q43:S43 U43:AB43">
    <cfRule type="containsText" dxfId="173" priority="199" operator="containsText" text="正月">
      <formula>NOT(ISERROR(SEARCH("正月",Q43)))</formula>
    </cfRule>
    <cfRule type="containsText" dxfId="172" priority="200" operator="containsText" text="夏休">
      <formula>NOT(ISERROR(SEARCH("夏休",Q43)))</formula>
    </cfRule>
  </conditionalFormatting>
  <conditionalFormatting sqref="Q42:S43 U42:AB43">
    <cfRule type="containsText" dxfId="171" priority="197" operator="containsText" text="中止">
      <formula>NOT(ISERROR(SEARCH("中止",Q42)))</formula>
    </cfRule>
    <cfRule type="containsText" dxfId="170" priority="198" operator="containsText" text="休">
      <formula>NOT(ISERROR(SEARCH("休",Q42)))</formula>
    </cfRule>
  </conditionalFormatting>
  <conditionalFormatting sqref="M46:O46 R46:AB46">
    <cfRule type="containsText" dxfId="169" priority="195" operator="containsText" text="正月">
      <formula>NOT(ISERROR(SEARCH("正月",M46)))</formula>
    </cfRule>
    <cfRule type="containsText" dxfId="168" priority="196" operator="containsText" text="夏休">
      <formula>NOT(ISERROR(SEARCH("夏休",M46)))</formula>
    </cfRule>
  </conditionalFormatting>
  <conditionalFormatting sqref="M47:O47 R47:AB47">
    <cfRule type="containsText" dxfId="167" priority="193" operator="containsText" text="正月">
      <formula>NOT(ISERROR(SEARCH("正月",M47)))</formula>
    </cfRule>
    <cfRule type="containsText" dxfId="166" priority="194" operator="containsText" text="夏休">
      <formula>NOT(ISERROR(SEARCH("夏休",M47)))</formula>
    </cfRule>
  </conditionalFormatting>
  <conditionalFormatting sqref="M46:O47 R46:AB47">
    <cfRule type="containsText" dxfId="165" priority="191" operator="containsText" text="中止">
      <formula>NOT(ISERROR(SEARCH("中止",M46)))</formula>
    </cfRule>
    <cfRule type="containsText" dxfId="164" priority="192" operator="containsText" text="休">
      <formula>NOT(ISERROR(SEARCH("休",M46)))</formula>
    </cfRule>
  </conditionalFormatting>
  <conditionalFormatting sqref="N36">
    <cfRule type="containsText" dxfId="163" priority="171" operator="containsText" text="正月">
      <formula>NOT(ISERROR(SEARCH("正月",N36)))</formula>
    </cfRule>
    <cfRule type="containsText" dxfId="162" priority="172" operator="containsText" text="夏休">
      <formula>NOT(ISERROR(SEARCH("夏休",N36)))</formula>
    </cfRule>
  </conditionalFormatting>
  <conditionalFormatting sqref="N37">
    <cfRule type="containsText" dxfId="161" priority="169" operator="containsText" text="正月">
      <formula>NOT(ISERROR(SEARCH("正月",N37)))</formula>
    </cfRule>
    <cfRule type="containsText" dxfId="160" priority="170" operator="containsText" text="夏休">
      <formula>NOT(ISERROR(SEARCH("夏休",N37)))</formula>
    </cfRule>
  </conditionalFormatting>
  <conditionalFormatting sqref="N36:N37">
    <cfRule type="containsText" dxfId="159" priority="167" operator="containsText" text="中止">
      <formula>NOT(ISERROR(SEARCH("中止",N36)))</formula>
    </cfRule>
    <cfRule type="containsText" dxfId="158" priority="168" operator="containsText" text="休">
      <formula>NOT(ISERROR(SEARCH("休",N36)))</formula>
    </cfRule>
  </conditionalFormatting>
  <conditionalFormatting sqref="M36">
    <cfRule type="containsText" dxfId="157" priority="165" operator="containsText" text="正月">
      <formula>NOT(ISERROR(SEARCH("正月",M36)))</formula>
    </cfRule>
    <cfRule type="containsText" dxfId="156" priority="166" operator="containsText" text="夏休">
      <formula>NOT(ISERROR(SEARCH("夏休",M36)))</formula>
    </cfRule>
  </conditionalFormatting>
  <conditionalFormatting sqref="M37">
    <cfRule type="containsText" dxfId="155" priority="163" operator="containsText" text="正月">
      <formula>NOT(ISERROR(SEARCH("正月",M37)))</formula>
    </cfRule>
    <cfRule type="containsText" dxfId="154" priority="164" operator="containsText" text="夏休">
      <formula>NOT(ISERROR(SEARCH("夏休",M37)))</formula>
    </cfRule>
  </conditionalFormatting>
  <conditionalFormatting sqref="M36:M37">
    <cfRule type="containsText" dxfId="153" priority="161" operator="containsText" text="中止">
      <formula>NOT(ISERROR(SEARCH("中止",M36)))</formula>
    </cfRule>
    <cfRule type="containsText" dxfId="152" priority="162" operator="containsText" text="休">
      <formula>NOT(ISERROR(SEARCH("休",M36)))</formula>
    </cfRule>
  </conditionalFormatting>
  <conditionalFormatting sqref="Q38">
    <cfRule type="containsText" dxfId="151" priority="159" operator="containsText" text="正月">
      <formula>NOT(ISERROR(SEARCH("正月",Q38)))</formula>
    </cfRule>
    <cfRule type="containsText" dxfId="150" priority="160" operator="containsText" text="夏休">
      <formula>NOT(ISERROR(SEARCH("夏休",Q38)))</formula>
    </cfRule>
  </conditionalFormatting>
  <conditionalFormatting sqref="Q39">
    <cfRule type="containsText" dxfId="149" priority="157" operator="containsText" text="正月">
      <formula>NOT(ISERROR(SEARCH("正月",Q39)))</formula>
    </cfRule>
    <cfRule type="containsText" dxfId="148" priority="158" operator="containsText" text="夏休">
      <formula>NOT(ISERROR(SEARCH("夏休",Q39)))</formula>
    </cfRule>
  </conditionalFormatting>
  <conditionalFormatting sqref="Q38:Q39">
    <cfRule type="containsText" dxfId="147" priority="155" operator="containsText" text="中止">
      <formula>NOT(ISERROR(SEARCH("中止",Q38)))</formula>
    </cfRule>
    <cfRule type="containsText" dxfId="146" priority="156" operator="containsText" text="休">
      <formula>NOT(ISERROR(SEARCH("休",Q38)))</formula>
    </cfRule>
  </conditionalFormatting>
  <conditionalFormatting sqref="P38">
    <cfRule type="containsText" dxfId="145" priority="153" operator="containsText" text="正月">
      <formula>NOT(ISERROR(SEARCH("正月",P38)))</formula>
    </cfRule>
    <cfRule type="containsText" dxfId="144" priority="154" operator="containsText" text="夏休">
      <formula>NOT(ISERROR(SEARCH("夏休",P38)))</formula>
    </cfRule>
  </conditionalFormatting>
  <conditionalFormatting sqref="P39">
    <cfRule type="containsText" dxfId="143" priority="151" operator="containsText" text="正月">
      <formula>NOT(ISERROR(SEARCH("正月",P39)))</formula>
    </cfRule>
    <cfRule type="containsText" dxfId="142" priority="152" operator="containsText" text="夏休">
      <formula>NOT(ISERROR(SEARCH("夏休",P39)))</formula>
    </cfRule>
  </conditionalFormatting>
  <conditionalFormatting sqref="P38:P39">
    <cfRule type="containsText" dxfId="141" priority="149" operator="containsText" text="中止">
      <formula>NOT(ISERROR(SEARCH("中止",P38)))</formula>
    </cfRule>
    <cfRule type="containsText" dxfId="140" priority="150" operator="containsText" text="休">
      <formula>NOT(ISERROR(SEARCH("休",P38)))</formula>
    </cfRule>
  </conditionalFormatting>
  <conditionalFormatting sqref="Q46">
    <cfRule type="containsText" dxfId="139" priority="135" operator="containsText" text="正月">
      <formula>NOT(ISERROR(SEARCH("正月",Q46)))</formula>
    </cfRule>
    <cfRule type="containsText" dxfId="138" priority="136" operator="containsText" text="夏休">
      <formula>NOT(ISERROR(SEARCH("夏休",Q46)))</formula>
    </cfRule>
  </conditionalFormatting>
  <conditionalFormatting sqref="Q47">
    <cfRule type="containsText" dxfId="137" priority="133" operator="containsText" text="正月">
      <formula>NOT(ISERROR(SEARCH("正月",Q47)))</formula>
    </cfRule>
    <cfRule type="containsText" dxfId="136" priority="134" operator="containsText" text="夏休">
      <formula>NOT(ISERROR(SEARCH("夏休",Q47)))</formula>
    </cfRule>
  </conditionalFormatting>
  <conditionalFormatting sqref="Q46:Q47">
    <cfRule type="containsText" dxfId="135" priority="131" operator="containsText" text="中止">
      <formula>NOT(ISERROR(SEARCH("中止",Q46)))</formula>
    </cfRule>
    <cfRule type="containsText" dxfId="134" priority="132" operator="containsText" text="休">
      <formula>NOT(ISERROR(SEARCH("休",Q46)))</formula>
    </cfRule>
  </conditionalFormatting>
  <conditionalFormatting sqref="P46">
    <cfRule type="containsText" dxfId="133" priority="129" operator="containsText" text="正月">
      <formula>NOT(ISERROR(SEARCH("正月",P46)))</formula>
    </cfRule>
    <cfRule type="containsText" dxfId="132" priority="130" operator="containsText" text="夏休">
      <formula>NOT(ISERROR(SEARCH("夏休",P46)))</formula>
    </cfRule>
  </conditionalFormatting>
  <conditionalFormatting sqref="P47">
    <cfRule type="containsText" dxfId="131" priority="127" operator="containsText" text="正月">
      <formula>NOT(ISERROR(SEARCH("正月",P47)))</formula>
    </cfRule>
    <cfRule type="containsText" dxfId="130" priority="128" operator="containsText" text="夏休">
      <formula>NOT(ISERROR(SEARCH("夏休",P47)))</formula>
    </cfRule>
  </conditionalFormatting>
  <conditionalFormatting sqref="P46:P47">
    <cfRule type="containsText" dxfId="129" priority="125" operator="containsText" text="中止">
      <formula>NOT(ISERROR(SEARCH("中止",P46)))</formula>
    </cfRule>
    <cfRule type="containsText" dxfId="128" priority="126" operator="containsText" text="休">
      <formula>NOT(ISERROR(SEARCH("休",P46)))</formula>
    </cfRule>
  </conditionalFormatting>
  <conditionalFormatting sqref="M40">
    <cfRule type="containsText" dxfId="127" priority="123" operator="containsText" text="正月">
      <formula>NOT(ISERROR(SEARCH("正月",M40)))</formula>
    </cfRule>
    <cfRule type="containsText" dxfId="126" priority="124" operator="containsText" text="夏休">
      <formula>NOT(ISERROR(SEARCH("夏休",M40)))</formula>
    </cfRule>
  </conditionalFormatting>
  <conditionalFormatting sqref="M41">
    <cfRule type="containsText" dxfId="125" priority="121" operator="containsText" text="正月">
      <formula>NOT(ISERROR(SEARCH("正月",M41)))</formula>
    </cfRule>
    <cfRule type="containsText" dxfId="124" priority="122" operator="containsText" text="夏休">
      <formula>NOT(ISERROR(SEARCH("夏休",M41)))</formula>
    </cfRule>
  </conditionalFormatting>
  <conditionalFormatting sqref="M40:M41">
    <cfRule type="containsText" dxfId="123" priority="119" operator="containsText" text="中止">
      <formula>NOT(ISERROR(SEARCH("中止",M40)))</formula>
    </cfRule>
    <cfRule type="containsText" dxfId="122" priority="120" operator="containsText" text="休">
      <formula>NOT(ISERROR(SEARCH("休",M40)))</formula>
    </cfRule>
  </conditionalFormatting>
  <conditionalFormatting sqref="L40">
    <cfRule type="containsText" dxfId="121" priority="117" operator="containsText" text="正月">
      <formula>NOT(ISERROR(SEARCH("正月",L40)))</formula>
    </cfRule>
    <cfRule type="containsText" dxfId="120" priority="118" operator="containsText" text="夏休">
      <formula>NOT(ISERROR(SEARCH("夏休",L40)))</formula>
    </cfRule>
  </conditionalFormatting>
  <conditionalFormatting sqref="L41">
    <cfRule type="containsText" dxfId="119" priority="115" operator="containsText" text="正月">
      <formula>NOT(ISERROR(SEARCH("正月",L41)))</formula>
    </cfRule>
    <cfRule type="containsText" dxfId="118" priority="116" operator="containsText" text="夏休">
      <formula>NOT(ISERROR(SEARCH("夏休",L41)))</formula>
    </cfRule>
  </conditionalFormatting>
  <conditionalFormatting sqref="L40:L41">
    <cfRule type="containsText" dxfId="117" priority="113" operator="containsText" text="中止">
      <formula>NOT(ISERROR(SEARCH("中止",L40)))</formula>
    </cfRule>
    <cfRule type="containsText" dxfId="116" priority="114" operator="containsText" text="休">
      <formula>NOT(ISERROR(SEARCH("休",L40)))</formula>
    </cfRule>
  </conditionalFormatting>
  <conditionalFormatting sqref="X36">
    <cfRule type="containsText" dxfId="115" priority="111" operator="containsText" text="正月">
      <formula>NOT(ISERROR(SEARCH("正月",X36)))</formula>
    </cfRule>
    <cfRule type="containsText" dxfId="114" priority="112" operator="containsText" text="夏休">
      <formula>NOT(ISERROR(SEARCH("夏休",X36)))</formula>
    </cfRule>
  </conditionalFormatting>
  <conditionalFormatting sqref="X37">
    <cfRule type="containsText" dxfId="113" priority="109" operator="containsText" text="正月">
      <formula>NOT(ISERROR(SEARCH("正月",X37)))</formula>
    </cfRule>
    <cfRule type="containsText" dxfId="112" priority="110" operator="containsText" text="夏休">
      <formula>NOT(ISERROR(SEARCH("夏休",X37)))</formula>
    </cfRule>
  </conditionalFormatting>
  <conditionalFormatting sqref="X36:X37">
    <cfRule type="containsText" dxfId="111" priority="107" operator="containsText" text="中止">
      <formula>NOT(ISERROR(SEARCH("中止",X36)))</formula>
    </cfRule>
    <cfRule type="containsText" dxfId="110" priority="108" operator="containsText" text="休">
      <formula>NOT(ISERROR(SEARCH("休",X36)))</formula>
    </cfRule>
  </conditionalFormatting>
  <conditionalFormatting sqref="W36">
    <cfRule type="containsText" dxfId="109" priority="105" operator="containsText" text="正月">
      <formula>NOT(ISERROR(SEARCH("正月",W36)))</formula>
    </cfRule>
    <cfRule type="containsText" dxfId="108" priority="106" operator="containsText" text="夏休">
      <formula>NOT(ISERROR(SEARCH("夏休",W36)))</formula>
    </cfRule>
  </conditionalFormatting>
  <conditionalFormatting sqref="W37">
    <cfRule type="containsText" dxfId="107" priority="103" operator="containsText" text="正月">
      <formula>NOT(ISERROR(SEARCH("正月",W37)))</formula>
    </cfRule>
    <cfRule type="containsText" dxfId="106" priority="104" operator="containsText" text="夏休">
      <formula>NOT(ISERROR(SEARCH("夏休",W37)))</formula>
    </cfRule>
  </conditionalFormatting>
  <conditionalFormatting sqref="W36:W37">
    <cfRule type="containsText" dxfId="105" priority="101" operator="containsText" text="中止">
      <formula>NOT(ISERROR(SEARCH("中止",W36)))</formula>
    </cfRule>
    <cfRule type="containsText" dxfId="104" priority="102" operator="containsText" text="休">
      <formula>NOT(ISERROR(SEARCH("休",W36)))</formula>
    </cfRule>
  </conditionalFormatting>
  <conditionalFormatting sqref="AB36">
    <cfRule type="containsText" dxfId="103" priority="99" operator="containsText" text="正月">
      <formula>NOT(ISERROR(SEARCH("正月",AB36)))</formula>
    </cfRule>
    <cfRule type="containsText" dxfId="102" priority="100" operator="containsText" text="夏休">
      <formula>NOT(ISERROR(SEARCH("夏休",AB36)))</formula>
    </cfRule>
  </conditionalFormatting>
  <conditionalFormatting sqref="AB37">
    <cfRule type="containsText" dxfId="101" priority="97" operator="containsText" text="正月">
      <formula>NOT(ISERROR(SEARCH("正月",AB37)))</formula>
    </cfRule>
    <cfRule type="containsText" dxfId="100" priority="98" operator="containsText" text="夏休">
      <formula>NOT(ISERROR(SEARCH("夏休",AB37)))</formula>
    </cfRule>
  </conditionalFormatting>
  <conditionalFormatting sqref="AB36:AB37">
    <cfRule type="containsText" dxfId="99" priority="95" operator="containsText" text="中止">
      <formula>NOT(ISERROR(SEARCH("中止",AB36)))</formula>
    </cfRule>
    <cfRule type="containsText" dxfId="98" priority="96" operator="containsText" text="休">
      <formula>NOT(ISERROR(SEARCH("休",AB36)))</formula>
    </cfRule>
  </conditionalFormatting>
  <conditionalFormatting sqref="AA36">
    <cfRule type="containsText" dxfId="97" priority="93" operator="containsText" text="正月">
      <formula>NOT(ISERROR(SEARCH("正月",AA36)))</formula>
    </cfRule>
    <cfRule type="containsText" dxfId="96" priority="94" operator="containsText" text="夏休">
      <formula>NOT(ISERROR(SEARCH("夏休",AA36)))</formula>
    </cfRule>
  </conditionalFormatting>
  <conditionalFormatting sqref="AA37">
    <cfRule type="containsText" dxfId="95" priority="91" operator="containsText" text="正月">
      <formula>NOT(ISERROR(SEARCH("正月",AA37)))</formula>
    </cfRule>
    <cfRule type="containsText" dxfId="94" priority="92" operator="containsText" text="夏休">
      <formula>NOT(ISERROR(SEARCH("夏休",AA37)))</formula>
    </cfRule>
  </conditionalFormatting>
  <conditionalFormatting sqref="AA36:AA37">
    <cfRule type="containsText" dxfId="93" priority="89" operator="containsText" text="中止">
      <formula>NOT(ISERROR(SEARCH("中止",AA36)))</formula>
    </cfRule>
    <cfRule type="containsText" dxfId="92" priority="90" operator="containsText" text="休">
      <formula>NOT(ISERROR(SEARCH("休",AA36)))</formula>
    </cfRule>
  </conditionalFormatting>
  <conditionalFormatting sqref="S36">
    <cfRule type="containsText" dxfId="91" priority="87" operator="containsText" text="正月">
      <formula>NOT(ISERROR(SEARCH("正月",S36)))</formula>
    </cfRule>
    <cfRule type="containsText" dxfId="90" priority="88" operator="containsText" text="夏休">
      <formula>NOT(ISERROR(SEARCH("夏休",S36)))</formula>
    </cfRule>
  </conditionalFormatting>
  <conditionalFormatting sqref="S37">
    <cfRule type="containsText" dxfId="89" priority="85" operator="containsText" text="正月">
      <formula>NOT(ISERROR(SEARCH("正月",S37)))</formula>
    </cfRule>
    <cfRule type="containsText" dxfId="88" priority="86" operator="containsText" text="夏休">
      <formula>NOT(ISERROR(SEARCH("夏休",S37)))</formula>
    </cfRule>
  </conditionalFormatting>
  <conditionalFormatting sqref="S36:S37">
    <cfRule type="containsText" dxfId="87" priority="83" operator="containsText" text="中止">
      <formula>NOT(ISERROR(SEARCH("中止",S36)))</formula>
    </cfRule>
    <cfRule type="containsText" dxfId="86" priority="84" operator="containsText" text="休">
      <formula>NOT(ISERROR(SEARCH("休",S36)))</formula>
    </cfRule>
  </conditionalFormatting>
  <conditionalFormatting sqref="R36">
    <cfRule type="containsText" dxfId="85" priority="81" operator="containsText" text="正月">
      <formula>NOT(ISERROR(SEARCH("正月",R36)))</formula>
    </cfRule>
    <cfRule type="containsText" dxfId="84" priority="82" operator="containsText" text="夏休">
      <formula>NOT(ISERROR(SEARCH("夏休",R36)))</formula>
    </cfRule>
  </conditionalFormatting>
  <conditionalFormatting sqref="R37">
    <cfRule type="containsText" dxfId="83" priority="79" operator="containsText" text="正月">
      <formula>NOT(ISERROR(SEARCH("正月",R37)))</formula>
    </cfRule>
    <cfRule type="containsText" dxfId="82" priority="80" operator="containsText" text="夏休">
      <formula>NOT(ISERROR(SEARCH("夏休",R37)))</formula>
    </cfRule>
  </conditionalFormatting>
  <conditionalFormatting sqref="R36:R37">
    <cfRule type="containsText" dxfId="81" priority="77" operator="containsText" text="中止">
      <formula>NOT(ISERROR(SEARCH("中止",R36)))</formula>
    </cfRule>
    <cfRule type="containsText" dxfId="80" priority="78" operator="containsText" text="休">
      <formula>NOT(ISERROR(SEARCH("休",R36)))</formula>
    </cfRule>
  </conditionalFormatting>
  <conditionalFormatting sqref="Z38">
    <cfRule type="containsText" dxfId="79" priority="75" operator="containsText" text="正月">
      <formula>NOT(ISERROR(SEARCH("正月",Z38)))</formula>
    </cfRule>
    <cfRule type="containsText" dxfId="78" priority="76" operator="containsText" text="夏休">
      <formula>NOT(ISERROR(SEARCH("夏休",Z38)))</formula>
    </cfRule>
  </conditionalFormatting>
  <conditionalFormatting sqref="Z39">
    <cfRule type="containsText" dxfId="77" priority="73" operator="containsText" text="正月">
      <formula>NOT(ISERROR(SEARCH("正月",Z39)))</formula>
    </cfRule>
    <cfRule type="containsText" dxfId="76" priority="74" operator="containsText" text="夏休">
      <formula>NOT(ISERROR(SEARCH("夏休",Z39)))</formula>
    </cfRule>
  </conditionalFormatting>
  <conditionalFormatting sqref="Z38:Z39">
    <cfRule type="containsText" dxfId="75" priority="71" operator="containsText" text="中止">
      <formula>NOT(ISERROR(SEARCH("中止",Z38)))</formula>
    </cfRule>
    <cfRule type="containsText" dxfId="74" priority="72" operator="containsText" text="休">
      <formula>NOT(ISERROR(SEARCH("休",Z38)))</formula>
    </cfRule>
  </conditionalFormatting>
  <conditionalFormatting sqref="Y38">
    <cfRule type="containsText" dxfId="73" priority="69" operator="containsText" text="正月">
      <formula>NOT(ISERROR(SEARCH("正月",Y38)))</formula>
    </cfRule>
    <cfRule type="containsText" dxfId="72" priority="70" operator="containsText" text="夏休">
      <formula>NOT(ISERROR(SEARCH("夏休",Y38)))</formula>
    </cfRule>
  </conditionalFormatting>
  <conditionalFormatting sqref="Y39">
    <cfRule type="containsText" dxfId="71" priority="67" operator="containsText" text="正月">
      <formula>NOT(ISERROR(SEARCH("正月",Y39)))</formula>
    </cfRule>
    <cfRule type="containsText" dxfId="70" priority="68" operator="containsText" text="夏休">
      <formula>NOT(ISERROR(SEARCH("夏休",Y39)))</formula>
    </cfRule>
  </conditionalFormatting>
  <conditionalFormatting sqref="Y38:Y39">
    <cfRule type="containsText" dxfId="69" priority="65" operator="containsText" text="中止">
      <formula>NOT(ISERROR(SEARCH("中止",Y38)))</formula>
    </cfRule>
    <cfRule type="containsText" dxfId="68" priority="66" operator="containsText" text="休">
      <formula>NOT(ISERROR(SEARCH("休",Y38)))</formula>
    </cfRule>
  </conditionalFormatting>
  <conditionalFormatting sqref="U38">
    <cfRule type="containsText" dxfId="67" priority="63" operator="containsText" text="正月">
      <formula>NOT(ISERROR(SEARCH("正月",U38)))</formula>
    </cfRule>
    <cfRule type="containsText" dxfId="66" priority="64" operator="containsText" text="夏休">
      <formula>NOT(ISERROR(SEARCH("夏休",U38)))</formula>
    </cfRule>
  </conditionalFormatting>
  <conditionalFormatting sqref="U39">
    <cfRule type="containsText" dxfId="65" priority="61" operator="containsText" text="正月">
      <formula>NOT(ISERROR(SEARCH("正月",U39)))</formula>
    </cfRule>
    <cfRule type="containsText" dxfId="64" priority="62" operator="containsText" text="夏休">
      <formula>NOT(ISERROR(SEARCH("夏休",U39)))</formula>
    </cfRule>
  </conditionalFormatting>
  <conditionalFormatting sqref="U38:U39">
    <cfRule type="containsText" dxfId="63" priority="59" operator="containsText" text="中止">
      <formula>NOT(ISERROR(SEARCH("中止",U38)))</formula>
    </cfRule>
    <cfRule type="containsText" dxfId="62" priority="60" operator="containsText" text="休">
      <formula>NOT(ISERROR(SEARCH("休",U38)))</formula>
    </cfRule>
  </conditionalFormatting>
  <conditionalFormatting sqref="T38">
    <cfRule type="containsText" dxfId="61" priority="57" operator="containsText" text="正月">
      <formula>NOT(ISERROR(SEARCH("正月",T38)))</formula>
    </cfRule>
    <cfRule type="containsText" dxfId="60" priority="58" operator="containsText" text="夏休">
      <formula>NOT(ISERROR(SEARCH("夏休",T38)))</formula>
    </cfRule>
  </conditionalFormatting>
  <conditionalFormatting sqref="T39">
    <cfRule type="containsText" dxfId="59" priority="55" operator="containsText" text="正月">
      <formula>NOT(ISERROR(SEARCH("正月",T39)))</formula>
    </cfRule>
    <cfRule type="containsText" dxfId="58" priority="56" operator="containsText" text="夏休">
      <formula>NOT(ISERROR(SEARCH("夏休",T39)))</formula>
    </cfRule>
  </conditionalFormatting>
  <conditionalFormatting sqref="T38:T39">
    <cfRule type="containsText" dxfId="57" priority="53" operator="containsText" text="中止">
      <formula>NOT(ISERROR(SEARCH("中止",T38)))</formula>
    </cfRule>
    <cfRule type="containsText" dxfId="56" priority="54" operator="containsText" text="休">
      <formula>NOT(ISERROR(SEARCH("休",T38)))</formula>
    </cfRule>
  </conditionalFormatting>
  <conditionalFormatting sqref="D42:J42">
    <cfRule type="containsText" dxfId="55" priority="51" operator="containsText" text="正月">
      <formula>NOT(ISERROR(SEARCH("正月",D42)))</formula>
    </cfRule>
    <cfRule type="containsText" dxfId="54" priority="52" operator="containsText" text="夏休">
      <formula>NOT(ISERROR(SEARCH("夏休",D42)))</formula>
    </cfRule>
  </conditionalFormatting>
  <conditionalFormatting sqref="D43:J43">
    <cfRule type="containsText" dxfId="53" priority="49" operator="containsText" text="正月">
      <formula>NOT(ISERROR(SEARCH("正月",D43)))</formula>
    </cfRule>
    <cfRule type="containsText" dxfId="52" priority="50" operator="containsText" text="夏休">
      <formula>NOT(ISERROR(SEARCH("夏休",D43)))</formula>
    </cfRule>
  </conditionalFormatting>
  <conditionalFormatting sqref="D42:J43">
    <cfRule type="containsText" dxfId="51" priority="47" operator="containsText" text="中止">
      <formula>NOT(ISERROR(SEARCH("中止",D42)))</formula>
    </cfRule>
    <cfRule type="containsText" dxfId="50" priority="48" operator="containsText" text="休">
      <formula>NOT(ISERROR(SEARCH("休",D42)))</formula>
    </cfRule>
  </conditionalFormatting>
  <conditionalFormatting sqref="K42:P42">
    <cfRule type="containsText" dxfId="49" priority="45" operator="containsText" text="正月">
      <formula>NOT(ISERROR(SEARCH("正月",K42)))</formula>
    </cfRule>
    <cfRule type="containsText" dxfId="48" priority="46" operator="containsText" text="夏休">
      <formula>NOT(ISERROR(SEARCH("夏休",K42)))</formula>
    </cfRule>
  </conditionalFormatting>
  <conditionalFormatting sqref="K43:P43">
    <cfRule type="containsText" dxfId="47" priority="43" operator="containsText" text="正月">
      <formula>NOT(ISERROR(SEARCH("正月",K43)))</formula>
    </cfRule>
    <cfRule type="containsText" dxfId="46" priority="44" operator="containsText" text="夏休">
      <formula>NOT(ISERROR(SEARCH("夏休",K43)))</formula>
    </cfRule>
  </conditionalFormatting>
  <conditionalFormatting sqref="K42:P43">
    <cfRule type="containsText" dxfId="45" priority="41" operator="containsText" text="中止">
      <formula>NOT(ISERROR(SEARCH("中止",K42)))</formula>
    </cfRule>
    <cfRule type="containsText" dxfId="44" priority="42" operator="containsText" text="休">
      <formula>NOT(ISERROR(SEARCH("休",K42)))</formula>
    </cfRule>
  </conditionalFormatting>
  <conditionalFormatting sqref="AC38">
    <cfRule type="containsText" dxfId="43" priority="27" operator="containsText" text="正月">
      <formula>NOT(ISERROR(SEARCH("正月",AC38)))</formula>
    </cfRule>
    <cfRule type="containsText" dxfId="42" priority="28" operator="containsText" text="夏休">
      <formula>NOT(ISERROR(SEARCH("夏休",AC38)))</formula>
    </cfRule>
  </conditionalFormatting>
  <conditionalFormatting sqref="AC39">
    <cfRule type="containsText" dxfId="41" priority="25" operator="containsText" text="正月">
      <formula>NOT(ISERROR(SEARCH("正月",AC39)))</formula>
    </cfRule>
    <cfRule type="containsText" dxfId="40" priority="26" operator="containsText" text="夏休">
      <formula>NOT(ISERROR(SEARCH("夏休",AC39)))</formula>
    </cfRule>
  </conditionalFormatting>
  <conditionalFormatting sqref="AC38:AC39">
    <cfRule type="containsText" dxfId="39" priority="23" operator="containsText" text="中止">
      <formula>NOT(ISERROR(SEARCH("中止",AC38)))</formula>
    </cfRule>
    <cfRule type="containsText" dxfId="38" priority="24" operator="containsText" text="休">
      <formula>NOT(ISERROR(SEARCH("休",AC38)))</formula>
    </cfRule>
  </conditionalFormatting>
  <conditionalFormatting sqref="AI343:AK343 W343:Y343 K343:M343 K351:M351 W351:Y351 AI351:AK351 AI9">
    <cfRule type="containsText" dxfId="37" priority="21" operator="containsText" text="未達成">
      <formula>NOT(ISERROR(SEARCH("未達成",K9)))</formula>
    </cfRule>
    <cfRule type="containsText" dxfId="36" priority="22" operator="containsText" text="達成">
      <formula>NOT(ISERROR(SEARCH("達成",K9)))</formula>
    </cfRule>
  </conditionalFormatting>
  <conditionalFormatting sqref="AI11">
    <cfRule type="containsText" dxfId="35" priority="19" operator="containsText" text="未達成">
      <formula>NOT(ISERROR(SEARCH("未達成",AI11)))</formula>
    </cfRule>
    <cfRule type="containsText" dxfId="34" priority="20" operator="containsText" text="達成">
      <formula>NOT(ISERROR(SEARCH("達成",AI11)))</formula>
    </cfRule>
  </conditionalFormatting>
  <conditionalFormatting sqref="T42">
    <cfRule type="containsText" dxfId="33" priority="17" operator="containsText" text="正月">
      <formula>NOT(ISERROR(SEARCH("正月",T42)))</formula>
    </cfRule>
    <cfRule type="containsText" dxfId="32" priority="18" operator="containsText" text="夏休">
      <formula>NOT(ISERROR(SEARCH("夏休",T42)))</formula>
    </cfRule>
  </conditionalFormatting>
  <conditionalFormatting sqref="T43">
    <cfRule type="containsText" dxfId="31" priority="15" operator="containsText" text="正月">
      <formula>NOT(ISERROR(SEARCH("正月",T43)))</formula>
    </cfRule>
    <cfRule type="containsText" dxfId="30" priority="16" operator="containsText" text="夏休">
      <formula>NOT(ISERROR(SEARCH("夏休",T43)))</formula>
    </cfRule>
  </conditionalFormatting>
  <conditionalFormatting sqref="T42:T43">
    <cfRule type="containsText" dxfId="29" priority="13" operator="containsText" text="中止">
      <formula>NOT(ISERROR(SEARCH("中止",T42)))</formula>
    </cfRule>
    <cfRule type="containsText" dxfId="28" priority="14" operator="containsText" text="休">
      <formula>NOT(ISERROR(SEARCH("休",T42)))</formula>
    </cfRule>
  </conditionalFormatting>
  <conditionalFormatting sqref="AF9:AH12">
    <cfRule type="expression" dxfId="27" priority="12">
      <formula>$AF$21+$AF$23+$AF$25+$AF$27+$AF$29+$AF$31=0</formula>
    </cfRule>
  </conditionalFormatting>
  <conditionalFormatting sqref="AI9:AK12">
    <cfRule type="expression" dxfId="26" priority="11">
      <formula>$AI$21+$AI$23+$AI$25+$AI$27+$AI$29+$AI$31=0</formula>
    </cfRule>
  </conditionalFormatting>
  <conditionalFormatting sqref="D20:AE20">
    <cfRule type="containsText" dxfId="25" priority="9" operator="containsText" text="正月">
      <formula>NOT(ISERROR(SEARCH("正月",D20)))</formula>
    </cfRule>
    <cfRule type="containsText" dxfId="24" priority="10" operator="containsText" text="夏休">
      <formula>NOT(ISERROR(SEARCH("夏休",D20)))</formula>
    </cfRule>
  </conditionalFormatting>
  <conditionalFormatting sqref="D22:AE22">
    <cfRule type="containsText" dxfId="23" priority="7" operator="containsText" text="正月">
      <formula>NOT(ISERROR(SEARCH("正月",D22)))</formula>
    </cfRule>
    <cfRule type="containsText" dxfId="22" priority="8" operator="containsText" text="夏休">
      <formula>NOT(ISERROR(SEARCH("夏休",D22)))</formula>
    </cfRule>
  </conditionalFormatting>
  <conditionalFormatting sqref="D22:AE22">
    <cfRule type="containsText" dxfId="21" priority="5" operator="containsText" text="中止">
      <formula>NOT(ISERROR(SEARCH("中止",D22)))</formula>
    </cfRule>
    <cfRule type="containsText" dxfId="20" priority="6" operator="containsText" text="休">
      <formula>NOT(ISERROR(SEARCH("休",D22)))</formula>
    </cfRule>
  </conditionalFormatting>
  <conditionalFormatting sqref="D23:AE23">
    <cfRule type="containsText" dxfId="19" priority="3" operator="containsText" text="正月">
      <formula>NOT(ISERROR(SEARCH("正月",D23)))</formula>
    </cfRule>
    <cfRule type="containsText" dxfId="18" priority="4" operator="containsText" text="夏休">
      <formula>NOT(ISERROR(SEARCH("夏休",D23)))</formula>
    </cfRule>
  </conditionalFormatting>
  <conditionalFormatting sqref="D23:AE23">
    <cfRule type="containsText" dxfId="17" priority="1" operator="containsText" text="中止">
      <formula>NOT(ISERROR(SEARCH("中止",D23)))</formula>
    </cfRule>
    <cfRule type="containsText" dxfId="16" priority="2" operator="containsText" text="休">
      <formula>NOT(ISERROR(SEARCH("休",D23)))</formula>
    </cfRule>
  </conditionalFormatting>
  <dataValidations disablePrompts="1" count="3">
    <dataValidation type="list" allowBlank="1" showInputMessage="1" showErrorMessage="1" sqref="E3">
      <formula1>$K$355:$K$363</formula1>
    </dataValidation>
    <dataValidation type="list" allowBlank="1" showInputMessage="1" showErrorMessage="1" sqref="D318:AE318 D42:AE42 D30:AE30 D324:AE324 D332:AE332 D326:AE326 D328:AE328 D298:AE298 D292:AE292 D300:AE300 D294:AE294 D296:AE296 D266:AE266 D260:AE260 D268:AE268 D262:AE262 D264:AE264 D234:AE234 D228:AE228 D236:AE236 D230:AE230 D232:AE232 D202:AE202 D196:AE196 D204:AE204 D198:AE198 D200:AE200 D170:AE170 D164:AE164 D172:AE172 D166:AE166 D168:AE168 D138:AE138 D132:AE132 D140:AE140 D134:AE134 D136:AE136 D106:AE106 D100:AE100 D108:AE108 D102:AE102 D104:AE104 D74:AE74 D68:AE68 D76:AE76 D70:AE70 D72:AE72 D46:AE46 D38:AE38 D44:AE44 D40:AE40 D312:AE312 D174:AE174 D62:AE62 D78:AE78 D94:AE94 D110:AE110 D126:AE126 D142:AE142 D158:AE158 D26:AE26 D36:AE36 D190:AE190 D206:AE206 D222:AE222 D238:AE238 D254:AE254 D270:AE270 D286:AE286 D302:AE302 D334:AE334 D24:AE24 D330:AE330 D58:AE58 D52:AE52 D60:AE60 D54:AE54 D56:AE56 D90:AE90 D84:AE84 D92:AE92 D86:AE86 D88:AE88 D122:AE122 D116:AE116 D124:AE124 D118:AE118 D120:AE120 D154:AE154 D148:AE148 D156:AE156 D150:AE150 D152:AE152 D186:AE186 D180:AE180 D188:AE188 D182:AE182 D184:AE184 D218:AE218 D212:AE212 D220:AE220 D214:AE214 D216:AE216 D250:AE250 D244:AE244 D252:AE252 D246:AE246 D248:AE248 D282:AE282 D276:AE276 D284:AE284 D278:AE278 D280:AE280 D314:AE314 D308:AE308 D316:AE316 D310:AE310 D28:AE28">
      <formula1>$D$354:$D$359</formula1>
    </dataValidation>
    <dataValidation type="list" allowBlank="1" showInputMessage="1" showErrorMessage="1" sqref="D319:AE319 D43:AE43 D333:AE333 D325:AE325 D327:AE327 D329:AE329 D299:AE299 D301:AE301 D293:AE293 D295:AE295 D297:AE297 D267:AE267 D269:AE269 D261:AE261 D263:AE263 D265:AE265 D235:AE235 D237:AE237 D229:AE229 D231:AE231 D233:AE233 D203:AE203 D205:AE205 D197:AE197 D199:AE199 D201:AE201 D171:AE171 D173:AE173 D165:AE165 D167:AE167 D169:AE169 D139:AE139 D141:AE141 D133:AE133 D135:AE135 D137:AE137 D107:AE107 D109:AE109 D101:AE101 D103:AE103 D105:AE105 D75:AE75 D77:AE77 D69:AE69 D71:AE71 D73:AE73 D47:AE47 D45:AE45 D39:AE39 D41:AE41 D25:AE25 D31:AE31 D63:AE63 D79:AE79 D95:AE95 D111:AE111 D127:AE127 D143:AE143 D159:AE159 D175:AE175 D37:AE37 D191:AE191 D207:AE207 D223:AE223 D239:AE239 D255:AE255 D271:AE271 D287:AE287 D303:AE303 D335:AE335 D313:AE313 D331:AE331 D59:AE59 D61:AE61 D53:AE53 D55:AE55 D57:AE57 D91:AE91 D93:AE93 D85:AE85 D87:AE87 D89:AE89 D123:AE123 D125:AE125 D117:AE117 D119:AE119 D121:AE121 D155:AE155 D157:AE157 D149:AE149 D151:AE151 D153:AE153 D187:AE187 D189:AE189 D181:AE181 D183:AE183 D185:AE185 D219:AE219 D221:AE221 D213:AE213 D215:AE215 D217:AE217 D251:AE251 D253:AE253 D245:AE245 D247:AE247 D249:AE249 D283:AE283 D285:AE285 D277:AE277 D279:AE279 D281:AE281 D315:AE315 D317:AE317 D309:AE309 D311:AE311 D29:AE29 D27:AE27 D20:AE23">
      <formula1>$E$354:$E$359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6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120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7 B35:B37 B39:B44 B46:B47 B49 B51:B53 B55:B59 B61:B65 B67:B73 B107:B109">
    <cfRule type="expression" dxfId="15" priority="22">
      <formula>WEEKDAY(B2,2)&gt;=6</formula>
    </cfRule>
  </conditionalFormatting>
  <conditionalFormatting sqref="B18:B34">
    <cfRule type="expression" dxfId="14" priority="21">
      <formula>WEEKDAY(B18,2)&gt;=6</formula>
    </cfRule>
  </conditionalFormatting>
  <conditionalFormatting sqref="B38">
    <cfRule type="expression" dxfId="13" priority="19">
      <formula>WEEKDAY(B38,2)&gt;=6</formula>
    </cfRule>
  </conditionalFormatting>
  <conditionalFormatting sqref="B45">
    <cfRule type="expression" dxfId="12" priority="18">
      <formula>WEEKDAY(B45,2)&gt;=6</formula>
    </cfRule>
  </conditionalFormatting>
  <conditionalFormatting sqref="B48">
    <cfRule type="expression" dxfId="11" priority="17">
      <formula>WEEKDAY(B48,2)&gt;=6</formula>
    </cfRule>
  </conditionalFormatting>
  <conditionalFormatting sqref="B50">
    <cfRule type="expression" dxfId="10" priority="16">
      <formula>WEEKDAY(B50,2)&gt;=6</formula>
    </cfRule>
  </conditionalFormatting>
  <conditionalFormatting sqref="B54">
    <cfRule type="expression" dxfId="9" priority="15">
      <formula>WEEKDAY(B54,2)&gt;=6</formula>
    </cfRule>
  </conditionalFormatting>
  <conditionalFormatting sqref="B60">
    <cfRule type="expression" dxfId="8" priority="13">
      <formula>WEEKDAY(B60,2)&gt;=6</formula>
    </cfRule>
  </conditionalFormatting>
  <conditionalFormatting sqref="B66">
    <cfRule type="expression" dxfId="7" priority="12">
      <formula>WEEKDAY(B66,2)&gt;=6</formula>
    </cfRule>
  </conditionalFormatting>
  <conditionalFormatting sqref="B74">
    <cfRule type="expression" dxfId="6" priority="11">
      <formula>WEEKDAY(B74,2)&gt;=6</formula>
    </cfRule>
  </conditionalFormatting>
  <conditionalFormatting sqref="B75:B83 B85:B87 B89:B92">
    <cfRule type="expression" dxfId="5" priority="10">
      <formula>WEEKDAY(B75,2)&gt;=6</formula>
    </cfRule>
  </conditionalFormatting>
  <conditionalFormatting sqref="B84">
    <cfRule type="expression" dxfId="4" priority="8">
      <formula>WEEKDAY(B84,2)&gt;=6</formula>
    </cfRule>
  </conditionalFormatting>
  <conditionalFormatting sqref="B88">
    <cfRule type="expression" dxfId="3" priority="6">
      <formula>WEEKDAY(B88,2)&gt;=6</formula>
    </cfRule>
  </conditionalFormatting>
  <conditionalFormatting sqref="B93:B97 B99:B105">
    <cfRule type="expression" dxfId="2" priority="4">
      <formula>WEEKDAY(B93,2)&gt;=6</formula>
    </cfRule>
  </conditionalFormatting>
  <conditionalFormatting sqref="B106">
    <cfRule type="expression" dxfId="1" priority="2">
      <formula>WEEKDAY(B106,2)&gt;=6</formula>
    </cfRule>
  </conditionalFormatting>
  <conditionalFormatting sqref="B98">
    <cfRule type="expression" dxfId="0" priority="1">
      <formula>WEEKDAY(B98,2)&gt;=6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宮尾 渉</dc:creator>
  <cp:lastModifiedBy>広島県</cp:lastModifiedBy>
  <cp:lastPrinted>2024-03-19T07:31:44Z</cp:lastPrinted>
  <dcterms:created xsi:type="dcterms:W3CDTF">2019-01-30T02:30:37Z</dcterms:created>
  <dcterms:modified xsi:type="dcterms:W3CDTF">2024-11-07T04:24:15Z</dcterms:modified>
</cp:coreProperties>
</file>